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20940" windowHeight="10365" tabRatio="446" activeTab="1"/>
  </bookViews>
  <sheets>
    <sheet name="TEMPLATE" sheetId="14" r:id="rId1"/>
    <sheet name="May" sheetId="26" r:id="rId2"/>
    <sheet name="June" sheetId="27" r:id="rId3"/>
    <sheet name="July" sheetId="28" r:id="rId4"/>
    <sheet name="august" sheetId="29" r:id="rId5"/>
  </sheets>
  <calcPr calcId="125725"/>
</workbook>
</file>

<file path=xl/calcChain.xml><?xml version="1.0" encoding="utf-8"?>
<calcChain xmlns="http://schemas.openxmlformats.org/spreadsheetml/2006/main">
  <c r="S22" i="29"/>
  <c r="U36" s="1"/>
  <c r="B9"/>
  <c r="C9" l="1"/>
  <c r="B10"/>
  <c r="C10" s="1"/>
  <c r="U35"/>
  <c r="B12"/>
  <c r="C12" s="1"/>
  <c r="U34"/>
  <c r="B11"/>
  <c r="C11" s="1"/>
  <c r="S22" i="28"/>
  <c r="U36" s="1"/>
  <c r="B9"/>
  <c r="S22" i="27"/>
  <c r="U36" s="1"/>
  <c r="B9"/>
  <c r="S22" i="26"/>
  <c r="U36" s="1"/>
  <c r="B9"/>
  <c r="S22" i="14"/>
  <c r="U36" s="1"/>
  <c r="B9"/>
  <c r="C9" s="1"/>
  <c r="B13" i="29" l="1"/>
  <c r="E11"/>
  <c r="F11"/>
  <c r="E12"/>
  <c r="F12"/>
  <c r="E9"/>
  <c r="F9"/>
  <c r="E10"/>
  <c r="F10"/>
  <c r="B10" i="28"/>
  <c r="C10" s="1"/>
  <c r="C9"/>
  <c r="B11"/>
  <c r="C11" s="1"/>
  <c r="U34"/>
  <c r="U35"/>
  <c r="B10" i="27"/>
  <c r="C10" s="1"/>
  <c r="C9"/>
  <c r="B11"/>
  <c r="C11" s="1"/>
  <c r="U34"/>
  <c r="U35"/>
  <c r="B10" i="26"/>
  <c r="C10" s="1"/>
  <c r="C9"/>
  <c r="U34"/>
  <c r="U35"/>
  <c r="F9" i="14"/>
  <c r="E9"/>
  <c r="U35"/>
  <c r="U34"/>
  <c r="C13" i="29" l="1"/>
  <c r="B14"/>
  <c r="G9"/>
  <c r="G10"/>
  <c r="G11" s="1"/>
  <c r="G12" s="1"/>
  <c r="B12" i="28"/>
  <c r="B12" i="27"/>
  <c r="B11" i="26"/>
  <c r="F9" i="28"/>
  <c r="E9"/>
  <c r="F11"/>
  <c r="E11"/>
  <c r="E10"/>
  <c r="F10"/>
  <c r="F9" i="27"/>
  <c r="E9"/>
  <c r="F11"/>
  <c r="E11"/>
  <c r="E10"/>
  <c r="F10"/>
  <c r="F9" i="26"/>
  <c r="E9"/>
  <c r="E10"/>
  <c r="F10"/>
  <c r="B10" i="14"/>
  <c r="C10" s="1"/>
  <c r="C14" i="29" l="1"/>
  <c r="B15"/>
  <c r="F13"/>
  <c r="E13"/>
  <c r="G13"/>
  <c r="C12" i="28"/>
  <c r="B13"/>
  <c r="C12" i="27"/>
  <c r="B13"/>
  <c r="C11" i="26"/>
  <c r="B12"/>
  <c r="G9" i="28"/>
  <c r="G10" s="1"/>
  <c r="G11" s="1"/>
  <c r="G9" i="27"/>
  <c r="G10" s="1"/>
  <c r="G11" s="1"/>
  <c r="G9" i="26"/>
  <c r="G10" s="1"/>
  <c r="B11" i="14"/>
  <c r="C11" s="1"/>
  <c r="F10"/>
  <c r="G9"/>
  <c r="F14" i="29" l="1"/>
  <c r="E14"/>
  <c r="G14" s="1"/>
  <c r="C15"/>
  <c r="B16"/>
  <c r="E12" i="28"/>
  <c r="F12"/>
  <c r="C13"/>
  <c r="B14"/>
  <c r="G12"/>
  <c r="F12" i="27"/>
  <c r="E12"/>
  <c r="G12" s="1"/>
  <c r="C13"/>
  <c r="B14"/>
  <c r="F11" i="26"/>
  <c r="E11"/>
  <c r="G11" s="1"/>
  <c r="C12"/>
  <c r="B13"/>
  <c r="E10" i="14"/>
  <c r="G10" s="1"/>
  <c r="B12"/>
  <c r="C12" s="1"/>
  <c r="F11"/>
  <c r="G15" i="29" l="1"/>
  <c r="E15"/>
  <c r="F15"/>
  <c r="C16"/>
  <c r="B17"/>
  <c r="E13" i="28"/>
  <c r="F13"/>
  <c r="C14"/>
  <c r="B15"/>
  <c r="G13"/>
  <c r="E13" i="27"/>
  <c r="G13" s="1"/>
  <c r="F13"/>
  <c r="C14"/>
  <c r="B15"/>
  <c r="E12" i="26"/>
  <c r="G12" s="1"/>
  <c r="F12"/>
  <c r="C13"/>
  <c r="B14"/>
  <c r="E11" i="14"/>
  <c r="G11" s="1"/>
  <c r="B13"/>
  <c r="C13" s="1"/>
  <c r="F12"/>
  <c r="C17" i="29" l="1"/>
  <c r="B18"/>
  <c r="G16"/>
  <c r="F16"/>
  <c r="E16"/>
  <c r="E14" i="28"/>
  <c r="F14"/>
  <c r="C15"/>
  <c r="B16"/>
  <c r="G14"/>
  <c r="E14" i="27"/>
  <c r="G14" s="1"/>
  <c r="F14"/>
  <c r="C15"/>
  <c r="B16"/>
  <c r="F13" i="26"/>
  <c r="E13"/>
  <c r="G13" s="1"/>
  <c r="C14"/>
  <c r="B15"/>
  <c r="E12" i="14"/>
  <c r="G12" s="1"/>
  <c r="B14"/>
  <c r="C14" s="1"/>
  <c r="F13"/>
  <c r="E17" i="29" l="1"/>
  <c r="F17"/>
  <c r="C18"/>
  <c r="B19"/>
  <c r="G17"/>
  <c r="F15" i="28"/>
  <c r="E15"/>
  <c r="C16"/>
  <c r="B17"/>
  <c r="G15"/>
  <c r="F15" i="27"/>
  <c r="E15"/>
  <c r="C16"/>
  <c r="B17"/>
  <c r="F14" i="26"/>
  <c r="E14"/>
  <c r="G14" s="1"/>
  <c r="C15"/>
  <c r="B16"/>
  <c r="E13" i="14"/>
  <c r="G13" s="1"/>
  <c r="B15"/>
  <c r="C15" s="1"/>
  <c r="F14"/>
  <c r="E18" i="29" l="1"/>
  <c r="G18" s="1"/>
  <c r="F18"/>
  <c r="C19"/>
  <c r="B20"/>
  <c r="E16" i="28"/>
  <c r="F16"/>
  <c r="C17"/>
  <c r="B18"/>
  <c r="G16"/>
  <c r="C17" i="27"/>
  <c r="B18"/>
  <c r="G15"/>
  <c r="F16"/>
  <c r="E16"/>
  <c r="F15" i="26"/>
  <c r="E15"/>
  <c r="G15" s="1"/>
  <c r="C16"/>
  <c r="B17"/>
  <c r="E14" i="14"/>
  <c r="G14" s="1"/>
  <c r="B16"/>
  <c r="C16" s="1"/>
  <c r="F15"/>
  <c r="C20" i="29" l="1"/>
  <c r="B21"/>
  <c r="F19"/>
  <c r="E19"/>
  <c r="F17" i="28"/>
  <c r="E17"/>
  <c r="G17" s="1"/>
  <c r="C18"/>
  <c r="B19"/>
  <c r="G16" i="27"/>
  <c r="F17"/>
  <c r="E17"/>
  <c r="C18"/>
  <c r="B19"/>
  <c r="G16" i="26"/>
  <c r="C17"/>
  <c r="B18"/>
  <c r="E16"/>
  <c r="F16"/>
  <c r="E15" i="14"/>
  <c r="G15" s="1"/>
  <c r="B17"/>
  <c r="C17" s="1"/>
  <c r="F20" i="29" l="1"/>
  <c r="E20"/>
  <c r="C21"/>
  <c r="B22"/>
  <c r="G19"/>
  <c r="G20" s="1"/>
  <c r="E18" i="28"/>
  <c r="F18"/>
  <c r="C19"/>
  <c r="B20"/>
  <c r="C19" i="27"/>
  <c r="B20"/>
  <c r="E18"/>
  <c r="F18"/>
  <c r="G17"/>
  <c r="G18" s="1"/>
  <c r="C18" i="26"/>
  <c r="B19"/>
  <c r="F17"/>
  <c r="E17"/>
  <c r="G17" s="1"/>
  <c r="E16" i="14"/>
  <c r="G16" s="1"/>
  <c r="F16"/>
  <c r="B18"/>
  <c r="C18" s="1"/>
  <c r="F21" i="29" l="1"/>
  <c r="E21"/>
  <c r="G21" s="1"/>
  <c r="C22"/>
  <c r="B23"/>
  <c r="C20" i="28"/>
  <c r="B21"/>
  <c r="G18"/>
  <c r="F19"/>
  <c r="E19"/>
  <c r="F19" i="27"/>
  <c r="E19"/>
  <c r="C20"/>
  <c r="B21"/>
  <c r="C19" i="26"/>
  <c r="B20"/>
  <c r="E18"/>
  <c r="G18" s="1"/>
  <c r="F18"/>
  <c r="E17" i="14"/>
  <c r="G17" s="1"/>
  <c r="F17"/>
  <c r="B19"/>
  <c r="C19" s="1"/>
  <c r="G22" i="29" l="1"/>
  <c r="E22"/>
  <c r="F22"/>
  <c r="C23"/>
  <c r="B24"/>
  <c r="G19" i="28"/>
  <c r="E20"/>
  <c r="F20"/>
  <c r="C21"/>
  <c r="B22"/>
  <c r="F20" i="27"/>
  <c r="E20"/>
  <c r="C21"/>
  <c r="B22"/>
  <c r="G19"/>
  <c r="C20" i="26"/>
  <c r="B21"/>
  <c r="F19"/>
  <c r="E19"/>
  <c r="G19" s="1"/>
  <c r="E18" i="14"/>
  <c r="G18" s="1"/>
  <c r="F18"/>
  <c r="B20"/>
  <c r="C20" s="1"/>
  <c r="G20" i="27" l="1"/>
  <c r="C24" i="29"/>
  <c r="B25"/>
  <c r="F23"/>
  <c r="E23"/>
  <c r="G23" s="1"/>
  <c r="F21" i="28"/>
  <c r="E21"/>
  <c r="C22"/>
  <c r="B23"/>
  <c r="G20"/>
  <c r="G21" s="1"/>
  <c r="F21" i="27"/>
  <c r="E21"/>
  <c r="C22"/>
  <c r="B23"/>
  <c r="E20" i="26"/>
  <c r="G20" s="1"/>
  <c r="F20"/>
  <c r="C21"/>
  <c r="B22"/>
  <c r="E19" i="14"/>
  <c r="G19" s="1"/>
  <c r="F19"/>
  <c r="B21"/>
  <c r="C21" s="1"/>
  <c r="G21" i="27" l="1"/>
  <c r="G24" i="29"/>
  <c r="F24"/>
  <c r="E24"/>
  <c r="C25"/>
  <c r="B26"/>
  <c r="E22" i="28"/>
  <c r="F22"/>
  <c r="C23"/>
  <c r="B24"/>
  <c r="G22"/>
  <c r="C23" i="27"/>
  <c r="B24"/>
  <c r="F22"/>
  <c r="E22"/>
  <c r="E21" i="26"/>
  <c r="G21" s="1"/>
  <c r="F21"/>
  <c r="C22"/>
  <c r="B23"/>
  <c r="E20" i="14"/>
  <c r="G20" s="1"/>
  <c r="F20"/>
  <c r="B22"/>
  <c r="C22" s="1"/>
  <c r="G22" i="27" l="1"/>
  <c r="C26" i="29"/>
  <c r="B27"/>
  <c r="F25"/>
  <c r="E25"/>
  <c r="G25" s="1"/>
  <c r="E23" i="28"/>
  <c r="F23"/>
  <c r="C24"/>
  <c r="B25"/>
  <c r="G23"/>
  <c r="F23" i="27"/>
  <c r="E23"/>
  <c r="C24"/>
  <c r="B25"/>
  <c r="E22" i="26"/>
  <c r="G22" s="1"/>
  <c r="F22"/>
  <c r="C23"/>
  <c r="B24"/>
  <c r="E21" i="14"/>
  <c r="G21" s="1"/>
  <c r="F21"/>
  <c r="B23"/>
  <c r="C23" s="1"/>
  <c r="G23" i="27" l="1"/>
  <c r="G26" i="29"/>
  <c r="E26"/>
  <c r="F26"/>
  <c r="C27"/>
  <c r="B28"/>
  <c r="F24" i="28"/>
  <c r="E24"/>
  <c r="C25"/>
  <c r="B26"/>
  <c r="G24"/>
  <c r="C25" i="27"/>
  <c r="B26"/>
  <c r="E24"/>
  <c r="F24"/>
  <c r="E23" i="26"/>
  <c r="G23" s="1"/>
  <c r="F23"/>
  <c r="C24"/>
  <c r="B25"/>
  <c r="E22" i="14"/>
  <c r="G22" s="1"/>
  <c r="F22"/>
  <c r="B24"/>
  <c r="C24" s="1"/>
  <c r="G24" i="27" l="1"/>
  <c r="C28" i="29"/>
  <c r="B29"/>
  <c r="F27"/>
  <c r="E27"/>
  <c r="G27" s="1"/>
  <c r="E25" i="28"/>
  <c r="F25"/>
  <c r="C26"/>
  <c r="B27"/>
  <c r="G25"/>
  <c r="E25" i="27"/>
  <c r="F25"/>
  <c r="C26"/>
  <c r="B27"/>
  <c r="C25" i="26"/>
  <c r="B26"/>
  <c r="E24"/>
  <c r="G24" s="1"/>
  <c r="F24"/>
  <c r="E23" i="14"/>
  <c r="G23" s="1"/>
  <c r="F23"/>
  <c r="B25"/>
  <c r="C25" s="1"/>
  <c r="G25" i="27" l="1"/>
  <c r="G28" i="29"/>
  <c r="E28"/>
  <c r="F28"/>
  <c r="C29"/>
  <c r="B30"/>
  <c r="E26" i="28"/>
  <c r="F26"/>
  <c r="C27"/>
  <c r="B28"/>
  <c r="G26"/>
  <c r="C27" i="27"/>
  <c r="B28"/>
  <c r="E26"/>
  <c r="F26"/>
  <c r="F25" i="26"/>
  <c r="E25"/>
  <c r="G25" s="1"/>
  <c r="C26"/>
  <c r="B27"/>
  <c r="E24" i="14"/>
  <c r="G24" s="1"/>
  <c r="F24"/>
  <c r="B26"/>
  <c r="C26" s="1"/>
  <c r="G26" i="27" l="1"/>
  <c r="C30" i="29"/>
  <c r="B31"/>
  <c r="G29"/>
  <c r="E29"/>
  <c r="F29"/>
  <c r="E27" i="28"/>
  <c r="F27"/>
  <c r="C28"/>
  <c r="B29"/>
  <c r="G27"/>
  <c r="F27" i="27"/>
  <c r="E27"/>
  <c r="C28"/>
  <c r="B29"/>
  <c r="C27" i="26"/>
  <c r="B28"/>
  <c r="F26"/>
  <c r="E26"/>
  <c r="G26" s="1"/>
  <c r="E25" i="14"/>
  <c r="G25" s="1"/>
  <c r="F25"/>
  <c r="B27"/>
  <c r="C27" s="1"/>
  <c r="G27" i="27" l="1"/>
  <c r="F30" i="29"/>
  <c r="E30"/>
  <c r="C31"/>
  <c r="B32"/>
  <c r="G30"/>
  <c r="E28" i="28"/>
  <c r="F28"/>
  <c r="C29"/>
  <c r="B30"/>
  <c r="G28"/>
  <c r="C29" i="27"/>
  <c r="B30"/>
  <c r="E28"/>
  <c r="F28"/>
  <c r="E27" i="26"/>
  <c r="G27" s="1"/>
  <c r="F27"/>
  <c r="C28"/>
  <c r="B29"/>
  <c r="E26" i="14"/>
  <c r="G26" s="1"/>
  <c r="F26"/>
  <c r="B28"/>
  <c r="C28" s="1"/>
  <c r="G28" i="27" l="1"/>
  <c r="G31" i="29"/>
  <c r="E31"/>
  <c r="F31"/>
  <c r="C32"/>
  <c r="B33"/>
  <c r="E29" i="28"/>
  <c r="F29"/>
  <c r="C30"/>
  <c r="B31"/>
  <c r="G29"/>
  <c r="F29" i="27"/>
  <c r="E29"/>
  <c r="C30"/>
  <c r="B31"/>
  <c r="C29" i="26"/>
  <c r="B30"/>
  <c r="E28"/>
  <c r="G28" s="1"/>
  <c r="F28"/>
  <c r="E27" i="14"/>
  <c r="G27" s="1"/>
  <c r="F27"/>
  <c r="B29"/>
  <c r="C29" s="1"/>
  <c r="G29" i="27" l="1"/>
  <c r="C33" i="29"/>
  <c r="B34"/>
  <c r="E32"/>
  <c r="G32" s="1"/>
  <c r="F32"/>
  <c r="F30" i="28"/>
  <c r="E30"/>
  <c r="C31"/>
  <c r="B32"/>
  <c r="G30"/>
  <c r="C31" i="27"/>
  <c r="B32"/>
  <c r="F30"/>
  <c r="E30"/>
  <c r="E29" i="26"/>
  <c r="G29" s="1"/>
  <c r="F29"/>
  <c r="C30"/>
  <c r="B31"/>
  <c r="E28" i="14"/>
  <c r="G28" s="1"/>
  <c r="F28"/>
  <c r="B30"/>
  <c r="C30" s="1"/>
  <c r="G30" i="27" l="1"/>
  <c r="G31" s="1"/>
  <c r="F33" i="29"/>
  <c r="E33"/>
  <c r="G33" s="1"/>
  <c r="C34"/>
  <c r="B35"/>
  <c r="E31" i="28"/>
  <c r="F31"/>
  <c r="C32"/>
  <c r="B33"/>
  <c r="G31"/>
  <c r="E31" i="27"/>
  <c r="F31"/>
  <c r="C32"/>
  <c r="B33"/>
  <c r="E30" i="26"/>
  <c r="G30" s="1"/>
  <c r="F30"/>
  <c r="C31"/>
  <c r="B32"/>
  <c r="E29" i="14"/>
  <c r="G29" s="1"/>
  <c r="F29"/>
  <c r="B31"/>
  <c r="C31" s="1"/>
  <c r="F34" i="29" l="1"/>
  <c r="E34"/>
  <c r="G34" s="1"/>
  <c r="C35"/>
  <c r="B36"/>
  <c r="F32" i="28"/>
  <c r="E32"/>
  <c r="C33"/>
  <c r="B34"/>
  <c r="G32"/>
  <c r="F32" i="27"/>
  <c r="E32"/>
  <c r="C33"/>
  <c r="B34"/>
  <c r="G32"/>
  <c r="F31" i="26"/>
  <c r="E31"/>
  <c r="G31" s="1"/>
  <c r="C32"/>
  <c r="B33"/>
  <c r="E30" i="14"/>
  <c r="G30" s="1"/>
  <c r="F30"/>
  <c r="B32"/>
  <c r="C32" s="1"/>
  <c r="C36" i="29" l="1"/>
  <c r="B37"/>
  <c r="F35"/>
  <c r="E35"/>
  <c r="G35" s="1"/>
  <c r="F33" i="28"/>
  <c r="E33"/>
  <c r="C34"/>
  <c r="B35"/>
  <c r="G33"/>
  <c r="F33" i="27"/>
  <c r="E33"/>
  <c r="G33" s="1"/>
  <c r="C34"/>
  <c r="B35"/>
  <c r="F32" i="26"/>
  <c r="E32"/>
  <c r="G32" s="1"/>
  <c r="C33"/>
  <c r="B34"/>
  <c r="E31" i="14"/>
  <c r="G31" s="1"/>
  <c r="F31"/>
  <c r="B33"/>
  <c r="C33" s="1"/>
  <c r="G36" i="29" l="1"/>
  <c r="F36"/>
  <c r="E36"/>
  <c r="B38"/>
  <c r="C37"/>
  <c r="F34" i="28"/>
  <c r="E34"/>
  <c r="B36"/>
  <c r="C35"/>
  <c r="G34"/>
  <c r="E34" i="27"/>
  <c r="G34" s="1"/>
  <c r="F34"/>
  <c r="B36"/>
  <c r="C35"/>
  <c r="F33" i="26"/>
  <c r="E33"/>
  <c r="G33" s="1"/>
  <c r="C34"/>
  <c r="B35"/>
  <c r="E32" i="14"/>
  <c r="G32" s="1"/>
  <c r="F32"/>
  <c r="B34"/>
  <c r="C34" s="1"/>
  <c r="F37" i="29" l="1"/>
  <c r="E37"/>
  <c r="G37" s="1"/>
  <c r="C38"/>
  <c r="B39"/>
  <c r="C39" s="1"/>
  <c r="C36" i="28"/>
  <c r="B37"/>
  <c r="F35"/>
  <c r="E35"/>
  <c r="G35"/>
  <c r="C36" i="27"/>
  <c r="B37"/>
  <c r="F35"/>
  <c r="E35"/>
  <c r="G35"/>
  <c r="F34" i="26"/>
  <c r="E34"/>
  <c r="G34" s="1"/>
  <c r="B36"/>
  <c r="C35"/>
  <c r="E33" i="14"/>
  <c r="G33" s="1"/>
  <c r="F33"/>
  <c r="B35"/>
  <c r="C35" s="1"/>
  <c r="F39" i="29" l="1"/>
  <c r="K8" s="1"/>
  <c r="E39"/>
  <c r="E38"/>
  <c r="J7" s="1"/>
  <c r="F38"/>
  <c r="K7" s="1"/>
  <c r="F36" i="28"/>
  <c r="E36"/>
  <c r="G36" s="1"/>
  <c r="C37"/>
  <c r="B38"/>
  <c r="F36" i="27"/>
  <c r="E36"/>
  <c r="G36" s="1"/>
  <c r="C37"/>
  <c r="B38"/>
  <c r="C36" i="26"/>
  <c r="B37"/>
  <c r="F35"/>
  <c r="E35"/>
  <c r="G35" s="1"/>
  <c r="B36" i="14"/>
  <c r="C36" s="1"/>
  <c r="E34"/>
  <c r="G34" s="1"/>
  <c r="F34"/>
  <c r="G38" i="29" l="1"/>
  <c r="G39" s="1"/>
  <c r="J8"/>
  <c r="E40"/>
  <c r="E37" i="28"/>
  <c r="F37"/>
  <c r="B39"/>
  <c r="C39" s="1"/>
  <c r="C38"/>
  <c r="G37"/>
  <c r="E37" i="27"/>
  <c r="F37"/>
  <c r="C38"/>
  <c r="B39"/>
  <c r="C39" s="1"/>
  <c r="G37"/>
  <c r="F36" i="26"/>
  <c r="E36"/>
  <c r="G36" s="1"/>
  <c r="C37"/>
  <c r="B38"/>
  <c r="B37" i="14"/>
  <c r="C37" s="1"/>
  <c r="E35"/>
  <c r="G35" s="1"/>
  <c r="F35"/>
  <c r="G40" i="29" l="1"/>
  <c r="F40"/>
  <c r="E39" i="28"/>
  <c r="F39"/>
  <c r="F38"/>
  <c r="K7" s="1"/>
  <c r="E38"/>
  <c r="J7" s="1"/>
  <c r="G38"/>
  <c r="G39" s="1"/>
  <c r="F38" i="27"/>
  <c r="K7" s="1"/>
  <c r="E38"/>
  <c r="J7" s="1"/>
  <c r="E39"/>
  <c r="F39"/>
  <c r="G38"/>
  <c r="G39" s="1"/>
  <c r="E37" i="26"/>
  <c r="G37" s="1"/>
  <c r="F37"/>
  <c r="B39"/>
  <c r="C39" s="1"/>
  <c r="C38"/>
  <c r="B38" i="14"/>
  <c r="F36"/>
  <c r="E36"/>
  <c r="K8" i="28" l="1"/>
  <c r="E40"/>
  <c r="J8"/>
  <c r="J8" i="27"/>
  <c r="E40"/>
  <c r="K8"/>
  <c r="F39" i="26"/>
  <c r="E39"/>
  <c r="E38"/>
  <c r="J7" s="1"/>
  <c r="F38"/>
  <c r="K7" s="1"/>
  <c r="B39" i="14"/>
  <c r="C39" s="1"/>
  <c r="C38"/>
  <c r="G36"/>
  <c r="G37" s="1"/>
  <c r="E37"/>
  <c r="F37"/>
  <c r="K8" i="26" l="1"/>
  <c r="G40" i="28"/>
  <c r="F40"/>
  <c r="G40" i="27"/>
  <c r="F40"/>
  <c r="G38" i="26"/>
  <c r="G39" s="1"/>
  <c r="E40"/>
  <c r="J8"/>
  <c r="E39" i="14"/>
  <c r="F39"/>
  <c r="E38"/>
  <c r="E40" s="1"/>
  <c r="F38"/>
  <c r="K7" s="1"/>
  <c r="G40" i="26" l="1"/>
  <c r="F40"/>
  <c r="G38" i="14"/>
  <c r="G39" s="1"/>
  <c r="K8"/>
  <c r="J7"/>
  <c r="J8"/>
  <c r="G40" l="1"/>
  <c r="F40"/>
</calcChain>
</file>

<file path=xl/sharedStrings.xml><?xml version="1.0" encoding="utf-8"?>
<sst xmlns="http://schemas.openxmlformats.org/spreadsheetml/2006/main" count="169" uniqueCount="31">
  <si>
    <t>Month</t>
  </si>
  <si>
    <t>Year</t>
  </si>
  <si>
    <t>June</t>
  </si>
  <si>
    <t>January</t>
  </si>
  <si>
    <t>February</t>
  </si>
  <si>
    <t>Months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</si>
  <si>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</si>
  <si>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</si>
  <si>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</si>
  <si>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</si>
  <si>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</si>
  <si>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</si>
  <si>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</si>
  <si>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</si>
  <si>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</si>
  <si>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Day</t>
  </si>
  <si>
    <t>Years</t>
  </si>
  <si>
    <t>Month #</t>
  </si>
  <si>
    <t>Starting Balance</t>
  </si>
  <si>
    <t>Finishing Balance</t>
  </si>
  <si>
    <t>%</t>
  </si>
  <si>
    <t>TOTAL</t>
  </si>
  <si>
    <t>Highest Profit</t>
  </si>
  <si>
    <t>Highest Loss</t>
  </si>
  <si>
    <t>£</t>
  </si>
  <si>
    <t>PROFIT LOSS CALCULATOR</t>
  </si>
  <si>
    <t>Starting Balance Day</t>
  </si>
  <si>
    <t>Days in Month in B5</t>
  </si>
  <si>
    <t>Profit/Loss
in £ (Daily)</t>
  </si>
  <si>
    <t>Profit/Loss
 in % (Daily)</t>
  </si>
  <si>
    <t>Profit/Loss
Running Total</t>
  </si>
</sst>
</file>

<file path=xl/styles.xml><?xml version="1.0" encoding="utf-8"?>
<styleSheet xmlns="http://schemas.openxmlformats.org/spreadsheetml/2006/main">
  <numFmts count="2">
    <numFmt numFmtId="164" formatCode="&quot;£&quot;#,##0.00"/>
    <numFmt numFmtId="165" formatCode="dd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4" fontId="1" fillId="0" borderId="0" xfId="0" applyNumberFormat="1" applyFon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2" borderId="3" xfId="0" applyNumberFormat="1" applyFill="1" applyBorder="1" applyAlignment="1" applyProtection="1">
      <alignment horizontal="center"/>
      <protection locked="0"/>
    </xf>
    <xf numFmtId="164" fontId="0" fillId="2" borderId="2" xfId="0" applyNumberFormat="1" applyFill="1" applyBorder="1" applyAlignment="1" applyProtection="1">
      <alignment horizontal="center"/>
      <protection locked="0"/>
    </xf>
    <xf numFmtId="14" fontId="0" fillId="0" borderId="0" xfId="0" applyNumberForma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0" fillId="2" borderId="2" xfId="0" applyNumberFormat="1" applyFill="1" applyBorder="1" applyAlignment="1" applyProtection="1">
      <alignment horizontal="center"/>
      <protection locked="0"/>
    </xf>
    <xf numFmtId="14" fontId="2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0" fillId="2" borderId="2" xfId="0" applyNumberForma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left"/>
    </xf>
    <xf numFmtId="0" fontId="1" fillId="0" borderId="2" xfId="0" applyNumberFormat="1" applyFont="1" applyFill="1" applyBorder="1" applyAlignment="1">
      <alignment horizontal="left"/>
    </xf>
    <xf numFmtId="0" fontId="1" fillId="0" borderId="2" xfId="0" applyNumberFormat="1" applyFont="1" applyBorder="1" applyAlignment="1">
      <alignment horizontal="left"/>
    </xf>
    <xf numFmtId="0" fontId="0" fillId="0" borderId="2" xfId="0" applyNumberFormat="1" applyBorder="1" applyAlignment="1">
      <alignment horizontal="left"/>
    </xf>
    <xf numFmtId="0" fontId="0" fillId="0" borderId="2" xfId="0" applyNumberFormat="1" applyFon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left"/>
    </xf>
    <xf numFmtId="165" fontId="0" fillId="0" borderId="3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2" xfId="0" applyNumberFormat="1" applyFont="1" applyBorder="1" applyAlignment="1">
      <alignment horizontal="center"/>
    </xf>
    <xf numFmtId="10" fontId="0" fillId="0" borderId="0" xfId="0" applyNumberFormat="1" applyAlignment="1">
      <alignment horizontal="center"/>
    </xf>
    <xf numFmtId="10" fontId="0" fillId="0" borderId="3" xfId="0" applyNumberForma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NumberFormat="1" applyFill="1" applyBorder="1" applyAlignment="1" applyProtection="1">
      <alignment horizontal="center"/>
    </xf>
    <xf numFmtId="0" fontId="0" fillId="0" borderId="0" xfId="0" applyProtection="1"/>
    <xf numFmtId="49" fontId="0" fillId="0" borderId="0" xfId="0" applyNumberFormat="1" applyFill="1" applyBorder="1" applyAlignment="1" applyProtection="1">
      <alignment horizontal="center"/>
    </xf>
    <xf numFmtId="164" fontId="0" fillId="0" borderId="0" xfId="0" applyNumberFormat="1" applyFill="1" applyBorder="1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14" fontId="0" fillId="0" borderId="0" xfId="0" applyNumberFormat="1" applyProtection="1"/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14" fontId="1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ill>
        <patternFill>
          <bgColor rgb="FF92D050"/>
        </patternFill>
      </fill>
    </dxf>
    <dxf>
      <font>
        <color theme="0"/>
      </font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FF8585"/>
        </patternFill>
      </fill>
    </dxf>
    <dxf>
      <fill>
        <patternFill>
          <bgColor rgb="FF92D050"/>
        </patternFill>
      </fill>
    </dxf>
    <dxf>
      <font>
        <color theme="0"/>
      </font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FF8585"/>
        </patternFill>
      </fill>
    </dxf>
    <dxf>
      <fill>
        <patternFill>
          <bgColor rgb="FF92D050"/>
        </patternFill>
      </fill>
    </dxf>
    <dxf>
      <font>
        <color theme="0"/>
      </font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FF8585"/>
        </patternFill>
      </fill>
    </dxf>
    <dxf>
      <fill>
        <patternFill>
          <bgColor rgb="FF92D050"/>
        </patternFill>
      </fill>
    </dxf>
    <dxf>
      <font>
        <color theme="0"/>
      </font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FF8585"/>
        </patternFill>
      </fill>
    </dxf>
    <dxf>
      <fill>
        <patternFill>
          <bgColor rgb="FF92D050"/>
        </patternFill>
      </fill>
    </dxf>
    <dxf>
      <font>
        <color theme="0"/>
      </font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FF8585"/>
        </patternFill>
      </fill>
    </dxf>
  </dxfs>
  <tableStyles count="0" defaultTableStyle="TableStyleMedium2" defaultPivotStyle="PivotStyleLight16"/>
  <colors>
    <mruColors>
      <color rgb="FFFF8585"/>
      <color rgb="FFFF5B5B"/>
      <color rgb="FFB0DD7F"/>
      <color rgb="FFFFAFAF"/>
      <color rgb="FFFF9797"/>
      <color rgb="FFFF4F4F"/>
      <color rgb="FFFA504C"/>
      <color rgb="FFFF717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lineChart>
        <c:grouping val="standard"/>
        <c:ser>
          <c:idx val="0"/>
          <c:order val="0"/>
          <c:tx>
            <c:v>Profit/Loss for the month</c:v>
          </c:tx>
          <c:marker>
            <c:symbol val="none"/>
          </c:marker>
          <c:cat>
            <c:multiLvlStrRef>
              <c:f>TEMPLATE!$B$9:$B$39</c:f>
            </c:multiLvlStrRef>
          </c:cat>
          <c:val>
            <c:numRef>
              <c:f>TEMPLATE!$G$9:$G$39</c:f>
              <c:numCache>
                <c:formatCode>"£"#,##0.00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marker val="1"/>
        <c:axId val="80339328"/>
        <c:axId val="80341248"/>
      </c:lineChart>
      <c:catAx>
        <c:axId val="80339328"/>
        <c:scaling>
          <c:orientation val="minMax"/>
        </c:scaling>
        <c:axPos val="b"/>
        <c:numFmt formatCode="dd" sourceLinked="1"/>
        <c:tickLblPos val="nextTo"/>
        <c:crossAx val="80341248"/>
        <c:crosses val="autoZero"/>
        <c:auto val="1"/>
        <c:lblAlgn val="ctr"/>
        <c:lblOffset val="100"/>
      </c:catAx>
      <c:valAx>
        <c:axId val="80341248"/>
        <c:scaling>
          <c:orientation val="minMax"/>
        </c:scaling>
        <c:axPos val="l"/>
        <c:majorGridlines/>
        <c:numFmt formatCode="&quot;£&quot;#,##0.00" sourceLinked="1"/>
        <c:tickLblPos val="nextTo"/>
        <c:crossAx val="80339328"/>
        <c:crosses val="autoZero"/>
        <c:crossBetween val="between"/>
      </c:valAx>
    </c:plotArea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lineChart>
        <c:grouping val="standard"/>
        <c:ser>
          <c:idx val="0"/>
          <c:order val="0"/>
          <c:tx>
            <c:v>Profit/Loss for the month</c:v>
          </c:tx>
          <c:marker>
            <c:symbol val="none"/>
          </c:marker>
          <c:cat>
            <c:multiLvlStrRef>
              <c:f>TEMPLATE!$B$9:$B$39</c:f>
            </c:multiLvlStrRef>
          </c:cat>
          <c:val>
            <c:numRef>
              <c:f>May!$G$9:$G$39</c:f>
              <c:numCache>
                <c:formatCode>"£"#,##0.00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marker val="1"/>
        <c:axId val="86831488"/>
        <c:axId val="86833024"/>
      </c:lineChart>
      <c:catAx>
        <c:axId val="86831488"/>
        <c:scaling>
          <c:orientation val="minMax"/>
        </c:scaling>
        <c:axPos val="b"/>
        <c:numFmt formatCode="dd" sourceLinked="1"/>
        <c:tickLblPos val="nextTo"/>
        <c:crossAx val="86833024"/>
        <c:crosses val="autoZero"/>
        <c:auto val="1"/>
        <c:lblAlgn val="ctr"/>
        <c:lblOffset val="100"/>
      </c:catAx>
      <c:valAx>
        <c:axId val="86833024"/>
        <c:scaling>
          <c:orientation val="minMax"/>
        </c:scaling>
        <c:axPos val="l"/>
        <c:majorGridlines/>
        <c:numFmt formatCode="&quot;£&quot;#,##0.00" sourceLinked="1"/>
        <c:tickLblPos val="nextTo"/>
        <c:crossAx val="86831488"/>
        <c:crosses val="autoZero"/>
        <c:crossBetween val="between"/>
      </c:valAx>
    </c:plotArea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lineChart>
        <c:grouping val="standard"/>
        <c:ser>
          <c:idx val="0"/>
          <c:order val="0"/>
          <c:tx>
            <c:v>Profit/Loss for the month</c:v>
          </c:tx>
          <c:marker>
            <c:symbol val="none"/>
          </c:marker>
          <c:cat>
            <c:multiLvlStrRef>
              <c:f>TEMPLATE!$B$9:$B$39</c:f>
            </c:multiLvlStrRef>
          </c:cat>
          <c:val>
            <c:numRef>
              <c:f>June!$G$9:$G$39</c:f>
              <c:numCache>
                <c:formatCode>"£"#,##0.00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marker val="1"/>
        <c:axId val="110488192"/>
        <c:axId val="81330560"/>
      </c:lineChart>
      <c:catAx>
        <c:axId val="110488192"/>
        <c:scaling>
          <c:orientation val="minMax"/>
        </c:scaling>
        <c:axPos val="b"/>
        <c:numFmt formatCode="dd" sourceLinked="1"/>
        <c:tickLblPos val="nextTo"/>
        <c:crossAx val="81330560"/>
        <c:crosses val="autoZero"/>
        <c:auto val="1"/>
        <c:lblAlgn val="ctr"/>
        <c:lblOffset val="100"/>
      </c:catAx>
      <c:valAx>
        <c:axId val="81330560"/>
        <c:scaling>
          <c:orientation val="minMax"/>
        </c:scaling>
        <c:axPos val="l"/>
        <c:majorGridlines/>
        <c:numFmt formatCode="&quot;£&quot;#,##0.00" sourceLinked="1"/>
        <c:tickLblPos val="nextTo"/>
        <c:crossAx val="110488192"/>
        <c:crosses val="autoZero"/>
        <c:crossBetween val="between"/>
      </c:valAx>
    </c:plotArea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lineChart>
        <c:grouping val="standard"/>
        <c:ser>
          <c:idx val="0"/>
          <c:order val="0"/>
          <c:tx>
            <c:v>Profit/Loss for the month</c:v>
          </c:tx>
          <c:marker>
            <c:symbol val="none"/>
          </c:marker>
          <c:cat>
            <c:multiLvlStrRef>
              <c:f>TEMPLATE!$B$9:$B$39</c:f>
            </c:multiLvlStrRef>
          </c:cat>
          <c:val>
            <c:numRef>
              <c:f>July!$G$9:$G$39</c:f>
              <c:numCache>
                <c:formatCode>"£"#,##0.00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marker val="1"/>
        <c:axId val="85204992"/>
        <c:axId val="85206528"/>
      </c:lineChart>
      <c:catAx>
        <c:axId val="85204992"/>
        <c:scaling>
          <c:orientation val="minMax"/>
        </c:scaling>
        <c:axPos val="b"/>
        <c:numFmt formatCode="dd" sourceLinked="1"/>
        <c:tickLblPos val="nextTo"/>
        <c:crossAx val="85206528"/>
        <c:crosses val="autoZero"/>
        <c:auto val="1"/>
        <c:lblAlgn val="ctr"/>
        <c:lblOffset val="100"/>
      </c:catAx>
      <c:valAx>
        <c:axId val="85206528"/>
        <c:scaling>
          <c:orientation val="minMax"/>
        </c:scaling>
        <c:axPos val="l"/>
        <c:majorGridlines/>
        <c:numFmt formatCode="&quot;£&quot;#,##0.00" sourceLinked="1"/>
        <c:tickLblPos val="nextTo"/>
        <c:crossAx val="85204992"/>
        <c:crosses val="autoZero"/>
        <c:crossBetween val="between"/>
      </c:valAx>
    </c:plotArea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lineChart>
        <c:grouping val="standard"/>
        <c:ser>
          <c:idx val="0"/>
          <c:order val="0"/>
          <c:tx>
            <c:v>Profit/Loss for the month</c:v>
          </c:tx>
          <c:marker>
            <c:symbol val="none"/>
          </c:marker>
          <c:cat>
            <c:multiLvlStrRef>
              <c:f>TEMPLATE!$B$9:$B$39</c:f>
            </c:multiLvlStrRef>
          </c:cat>
          <c:val>
            <c:numRef>
              <c:f>august!$G$9:$G$39</c:f>
              <c:numCache>
                <c:formatCode>"£"#,##0.00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marker val="1"/>
        <c:axId val="85381888"/>
        <c:axId val="85383424"/>
      </c:lineChart>
      <c:catAx>
        <c:axId val="85381888"/>
        <c:scaling>
          <c:orientation val="minMax"/>
        </c:scaling>
        <c:axPos val="b"/>
        <c:numFmt formatCode="dd" sourceLinked="1"/>
        <c:tickLblPos val="nextTo"/>
        <c:crossAx val="85383424"/>
        <c:crosses val="autoZero"/>
        <c:auto val="1"/>
        <c:lblAlgn val="ctr"/>
        <c:lblOffset val="100"/>
      </c:catAx>
      <c:valAx>
        <c:axId val="85383424"/>
        <c:scaling>
          <c:orientation val="minMax"/>
        </c:scaling>
        <c:axPos val="l"/>
        <c:majorGridlines/>
        <c:numFmt formatCode="&quot;£&quot;#,##0.00" sourceLinked="1"/>
        <c:tickLblPos val="nextTo"/>
        <c:crossAx val="85381888"/>
        <c:crosses val="autoZero"/>
        <c:crossBetween val="between"/>
      </c:valAx>
    </c:plotArea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404815</xdr:colOff>
      <xdr:row>9</xdr:row>
      <xdr:rowOff>180975</xdr:rowOff>
    </xdr:from>
    <xdr:to>
      <xdr:col>16</xdr:col>
      <xdr:colOff>561975</xdr:colOff>
      <xdr:row>29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404815</xdr:colOff>
      <xdr:row>9</xdr:row>
      <xdr:rowOff>180975</xdr:rowOff>
    </xdr:from>
    <xdr:to>
      <xdr:col>16</xdr:col>
      <xdr:colOff>561975</xdr:colOff>
      <xdr:row>29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404815</xdr:colOff>
      <xdr:row>9</xdr:row>
      <xdr:rowOff>180975</xdr:rowOff>
    </xdr:from>
    <xdr:to>
      <xdr:col>16</xdr:col>
      <xdr:colOff>561975</xdr:colOff>
      <xdr:row>29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404815</xdr:colOff>
      <xdr:row>9</xdr:row>
      <xdr:rowOff>180975</xdr:rowOff>
    </xdr:from>
    <xdr:to>
      <xdr:col>16</xdr:col>
      <xdr:colOff>561975</xdr:colOff>
      <xdr:row>29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404815</xdr:colOff>
      <xdr:row>9</xdr:row>
      <xdr:rowOff>180975</xdr:rowOff>
    </xdr:from>
    <xdr:to>
      <xdr:col>16</xdr:col>
      <xdr:colOff>561975</xdr:colOff>
      <xdr:row>29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X40"/>
  <sheetViews>
    <sheetView workbookViewId="0">
      <selection activeCell="B5" sqref="B5"/>
    </sheetView>
  </sheetViews>
  <sheetFormatPr defaultRowHeight="15"/>
  <cols>
    <col min="1" max="1" width="5.42578125" customWidth="1"/>
    <col min="2" max="2" width="18.5703125" style="2" customWidth="1"/>
    <col min="3" max="5" width="18.5703125" style="8" customWidth="1"/>
    <col min="6" max="6" width="18.5703125" style="35" customWidth="1"/>
    <col min="7" max="7" width="18.85546875" style="32" customWidth="1"/>
    <col min="8" max="8" width="10.7109375" customWidth="1"/>
    <col min="9" max="9" width="15.28515625" style="22" customWidth="1"/>
    <col min="10" max="10" width="11.28515625" style="3" customWidth="1"/>
    <col min="11" max="11" width="9.140625" style="33"/>
    <col min="19" max="20" width="13.140625" style="4" hidden="1" customWidth="1"/>
    <col min="21" max="21" width="13.140625" style="22" hidden="1" customWidth="1"/>
    <col min="22" max="22" width="9.140625" style="4" hidden="1" customWidth="1"/>
    <col min="24" max="24" width="15.5703125" customWidth="1"/>
  </cols>
  <sheetData>
    <row r="2" spans="1:24" ht="23.25">
      <c r="B2" s="18" t="s">
        <v>25</v>
      </c>
    </row>
    <row r="4" spans="1:24">
      <c r="B4" s="5" t="s">
        <v>0</v>
      </c>
      <c r="C4" s="9" t="s">
        <v>1</v>
      </c>
      <c r="D4" s="9" t="s">
        <v>26</v>
      </c>
      <c r="E4" s="9" t="s">
        <v>18</v>
      </c>
    </row>
    <row r="5" spans="1:24">
      <c r="B5" s="20"/>
      <c r="C5" s="17"/>
      <c r="D5" s="17"/>
      <c r="E5" s="13"/>
      <c r="S5" s="15" t="s">
        <v>5</v>
      </c>
      <c r="T5" s="15" t="s">
        <v>17</v>
      </c>
      <c r="U5" s="24" t="s">
        <v>15</v>
      </c>
      <c r="V5" s="15" t="s">
        <v>16</v>
      </c>
    </row>
    <row r="6" spans="1:24">
      <c r="A6" s="42"/>
      <c r="B6" s="43"/>
      <c r="C6" s="41"/>
      <c r="D6" s="44"/>
      <c r="E6" s="41"/>
      <c r="F6" s="45"/>
      <c r="G6" s="46"/>
      <c r="H6" s="47"/>
      <c r="J6" s="16" t="s">
        <v>24</v>
      </c>
      <c r="K6" s="34" t="s">
        <v>20</v>
      </c>
      <c r="S6" s="28" t="s">
        <v>3</v>
      </c>
      <c r="T6" s="28">
        <v>1</v>
      </c>
      <c r="U6" s="25">
        <v>1</v>
      </c>
      <c r="V6" s="28">
        <v>2012</v>
      </c>
      <c r="X6" s="2"/>
    </row>
    <row r="7" spans="1:24">
      <c r="B7" s="50" t="s">
        <v>15</v>
      </c>
      <c r="C7" s="52" t="s">
        <v>18</v>
      </c>
      <c r="D7" s="52" t="s">
        <v>19</v>
      </c>
      <c r="E7" s="53" t="s">
        <v>28</v>
      </c>
      <c r="F7" s="54" t="s">
        <v>29</v>
      </c>
      <c r="G7" s="56" t="s">
        <v>30</v>
      </c>
      <c r="I7" s="23" t="s">
        <v>22</v>
      </c>
      <c r="J7" s="6" t="str">
        <f>IF(MAX(E7:E38)&lt;=0,"NUL",MAX(E7:E38))</f>
        <v>NUL</v>
      </c>
      <c r="K7" s="38" t="str">
        <f>IF(MAX(F7:F38)&lt;=0,"NUL",MAX(F7:F38))</f>
        <v>NUL</v>
      </c>
      <c r="S7" s="28" t="s">
        <v>4</v>
      </c>
      <c r="T7" s="28">
        <v>2</v>
      </c>
      <c r="U7" s="25">
        <v>2</v>
      </c>
      <c r="V7" s="28">
        <v>2013</v>
      </c>
    </row>
    <row r="8" spans="1:24">
      <c r="B8" s="51"/>
      <c r="C8" s="51"/>
      <c r="D8" s="51"/>
      <c r="E8" s="51"/>
      <c r="F8" s="55"/>
      <c r="G8" s="51"/>
      <c r="H8" s="1"/>
      <c r="I8" s="24" t="s">
        <v>23</v>
      </c>
      <c r="J8" s="6" t="str">
        <f>IF(MIN(E9:E39)&gt;=0,"NUL",MIN(E9:E39))</f>
        <v>NUL</v>
      </c>
      <c r="K8" s="38" t="str">
        <f>IF(MIN(F9:F39)&gt;=0,"NUL",MIN(F9:F39))</f>
        <v>NUL</v>
      </c>
      <c r="S8" s="28" t="s">
        <v>6</v>
      </c>
      <c r="T8" s="28">
        <v>3</v>
      </c>
      <c r="U8" s="25">
        <v>3</v>
      </c>
      <c r="V8" s="28">
        <v>2014</v>
      </c>
    </row>
    <row r="9" spans="1:24">
      <c r="B9" s="30" t="str">
        <f>IF(B5="","",IF(C5="","",DATE(C5,VLOOKUP(B5,S6:T17,2,FALSE),"1")))</f>
        <v/>
      </c>
      <c r="C9" s="11" t="str">
        <f>IF(B9="","",IF(B9=DATE($C$5,VLOOKUP($B$5,$S$6:$T$17,2,FALSE),$D$5),IF($E$5="","",$E$5),""))</f>
        <v/>
      </c>
      <c r="D9" s="12"/>
      <c r="E9" s="6">
        <f>IF(C9="",,IF(D9="",,D9-C9))</f>
        <v>0</v>
      </c>
      <c r="F9" s="36">
        <f>IF(C9="",,IF(D9="",,SUM(D9/C9-1)))</f>
        <v>0</v>
      </c>
      <c r="G9" s="6">
        <f>E9</f>
        <v>0</v>
      </c>
      <c r="S9" s="28" t="s">
        <v>7</v>
      </c>
      <c r="T9" s="28">
        <v>4</v>
      </c>
      <c r="U9" s="25">
        <v>4</v>
      </c>
      <c r="V9" s="28">
        <v>2015</v>
      </c>
    </row>
    <row r="10" spans="1:24">
      <c r="B10" s="31" t="str">
        <f>IF(B9="","",B9+1)</f>
        <v/>
      </c>
      <c r="C10" s="11" t="str">
        <f t="shared" ref="C10:C39" si="0">IF(B10="","",IF(B10=DATE($C$5,VLOOKUP($B$5,$S$6:$T$17,2,FALSE),$D$5),IF($E$5="","",$E$5),IF(D9="","",D9)))</f>
        <v/>
      </c>
      <c r="D10" s="13"/>
      <c r="E10" s="6">
        <f t="shared" ref="E10:E39" si="1">IF(C10="",,IF(D10="",,D10-C10))</f>
        <v>0</v>
      </c>
      <c r="F10" s="36">
        <f t="shared" ref="F10:F39" si="2">IF(C10="",,IF(D10="",,SUM(D10/C10-1)))</f>
        <v>0</v>
      </c>
      <c r="G10" s="6">
        <f>IF(E10="",,SUM(G9,E10))</f>
        <v>0</v>
      </c>
      <c r="S10" s="28" t="s">
        <v>8</v>
      </c>
      <c r="T10" s="28">
        <v>5</v>
      </c>
      <c r="U10" s="25">
        <v>5</v>
      </c>
      <c r="V10" s="28">
        <v>2016</v>
      </c>
    </row>
    <row r="11" spans="1:24">
      <c r="B11" s="31" t="str">
        <f>IF(B9="","",B10+1)</f>
        <v/>
      </c>
      <c r="C11" s="11" t="str">
        <f t="shared" si="0"/>
        <v/>
      </c>
      <c r="D11" s="13"/>
      <c r="E11" s="6">
        <f t="shared" si="1"/>
        <v>0</v>
      </c>
      <c r="F11" s="36">
        <f t="shared" si="2"/>
        <v>0</v>
      </c>
      <c r="G11" s="6">
        <f t="shared" ref="G11:G39" si="3">SUM(G10,E11)</f>
        <v>0</v>
      </c>
      <c r="S11" s="28" t="s">
        <v>2</v>
      </c>
      <c r="T11" s="28">
        <v>6</v>
      </c>
      <c r="U11" s="25">
        <v>6</v>
      </c>
      <c r="V11" s="28">
        <v>2017</v>
      </c>
    </row>
    <row r="12" spans="1:24">
      <c r="B12" s="31" t="str">
        <f>IF(B9="","",B11+1)</f>
        <v/>
      </c>
      <c r="C12" s="11" t="str">
        <f t="shared" si="0"/>
        <v/>
      </c>
      <c r="D12" s="13"/>
      <c r="E12" s="6">
        <f t="shared" si="1"/>
        <v>0</v>
      </c>
      <c r="F12" s="36">
        <f t="shared" si="2"/>
        <v>0</v>
      </c>
      <c r="G12" s="6">
        <f t="shared" si="3"/>
        <v>0</v>
      </c>
      <c r="S12" s="28" t="s">
        <v>9</v>
      </c>
      <c r="T12" s="28">
        <v>7</v>
      </c>
      <c r="U12" s="25">
        <v>7</v>
      </c>
      <c r="V12" s="28">
        <v>2018</v>
      </c>
    </row>
    <row r="13" spans="1:24">
      <c r="B13" s="31" t="str">
        <f>IF(B9="","",B12+1)</f>
        <v/>
      </c>
      <c r="C13" s="11" t="str">
        <f t="shared" si="0"/>
        <v/>
      </c>
      <c r="D13" s="13"/>
      <c r="E13" s="6">
        <f t="shared" si="1"/>
        <v>0</v>
      </c>
      <c r="F13" s="36">
        <f t="shared" si="2"/>
        <v>0</v>
      </c>
      <c r="G13" s="6">
        <f t="shared" si="3"/>
        <v>0</v>
      </c>
      <c r="S13" s="28" t="s">
        <v>10</v>
      </c>
      <c r="T13" s="28">
        <v>8</v>
      </c>
      <c r="U13" s="25">
        <v>8</v>
      </c>
      <c r="V13" s="28">
        <v>2019</v>
      </c>
    </row>
    <row r="14" spans="1:24">
      <c r="B14" s="31" t="str">
        <f>IF(B9="","",B13+1)</f>
        <v/>
      </c>
      <c r="C14" s="11" t="str">
        <f t="shared" si="0"/>
        <v/>
      </c>
      <c r="D14" s="13"/>
      <c r="E14" s="6">
        <f t="shared" si="1"/>
        <v>0</v>
      </c>
      <c r="F14" s="36">
        <f t="shared" si="2"/>
        <v>0</v>
      </c>
      <c r="G14" s="6">
        <f t="shared" si="3"/>
        <v>0</v>
      </c>
      <c r="S14" s="28" t="s">
        <v>11</v>
      </c>
      <c r="T14" s="28">
        <v>9</v>
      </c>
      <c r="U14" s="25">
        <v>9</v>
      </c>
      <c r="V14" s="28">
        <v>2020</v>
      </c>
    </row>
    <row r="15" spans="1:24">
      <c r="B15" s="31" t="str">
        <f>IF(B9="","",B14+1)</f>
        <v/>
      </c>
      <c r="C15" s="11" t="str">
        <f t="shared" si="0"/>
        <v/>
      </c>
      <c r="D15" s="13"/>
      <c r="E15" s="6">
        <f t="shared" si="1"/>
        <v>0</v>
      </c>
      <c r="F15" s="36">
        <f t="shared" si="2"/>
        <v>0</v>
      </c>
      <c r="G15" s="6">
        <f t="shared" si="3"/>
        <v>0</v>
      </c>
      <c r="S15" s="28" t="s">
        <v>12</v>
      </c>
      <c r="T15" s="28">
        <v>10</v>
      </c>
      <c r="U15" s="25">
        <v>10</v>
      </c>
      <c r="V15" s="28">
        <v>2021</v>
      </c>
    </row>
    <row r="16" spans="1:24">
      <c r="B16" s="31" t="str">
        <f>IF(B9="","",B15+1)</f>
        <v/>
      </c>
      <c r="C16" s="11" t="str">
        <f t="shared" si="0"/>
        <v/>
      </c>
      <c r="D16" s="13"/>
      <c r="E16" s="6">
        <f t="shared" si="1"/>
        <v>0</v>
      </c>
      <c r="F16" s="36">
        <f t="shared" si="2"/>
        <v>0</v>
      </c>
      <c r="G16" s="6">
        <f t="shared" si="3"/>
        <v>0</v>
      </c>
      <c r="S16" s="28" t="s">
        <v>13</v>
      </c>
      <c r="T16" s="28">
        <v>11</v>
      </c>
      <c r="U16" s="25">
        <v>11</v>
      </c>
      <c r="V16" s="28">
        <v>2022</v>
      </c>
    </row>
    <row r="17" spans="2:22">
      <c r="B17" s="31" t="str">
        <f>IF(B9="","",B16+1)</f>
        <v/>
      </c>
      <c r="C17" s="11" t="str">
        <f t="shared" si="0"/>
        <v/>
      </c>
      <c r="D17" s="13"/>
      <c r="E17" s="6">
        <f t="shared" si="1"/>
        <v>0</v>
      </c>
      <c r="F17" s="36">
        <f t="shared" si="2"/>
        <v>0</v>
      </c>
      <c r="G17" s="6">
        <f t="shared" si="3"/>
        <v>0</v>
      </c>
      <c r="S17" s="28" t="s">
        <v>14</v>
      </c>
      <c r="T17" s="28">
        <v>12</v>
      </c>
      <c r="U17" s="25">
        <v>12</v>
      </c>
      <c r="V17" s="28">
        <v>2023</v>
      </c>
    </row>
    <row r="18" spans="2:22">
      <c r="B18" s="31" t="str">
        <f>IF(B9="","",B17+1)</f>
        <v/>
      </c>
      <c r="C18" s="11" t="str">
        <f t="shared" si="0"/>
        <v/>
      </c>
      <c r="D18" s="13"/>
      <c r="E18" s="6">
        <f t="shared" si="1"/>
        <v>0</v>
      </c>
      <c r="F18" s="36">
        <f t="shared" si="2"/>
        <v>0</v>
      </c>
      <c r="G18" s="6">
        <f t="shared" si="3"/>
        <v>0</v>
      </c>
      <c r="S18" s="29"/>
      <c r="U18" s="27">
        <v>13</v>
      </c>
      <c r="V18" s="28">
        <v>2024</v>
      </c>
    </row>
    <row r="19" spans="2:22">
      <c r="B19" s="31" t="str">
        <f>IF(B9="","",B18+1)</f>
        <v/>
      </c>
      <c r="C19" s="11" t="str">
        <f t="shared" si="0"/>
        <v/>
      </c>
      <c r="D19" s="13"/>
      <c r="E19" s="6">
        <f t="shared" si="1"/>
        <v>0</v>
      </c>
      <c r="F19" s="36">
        <f t="shared" si="2"/>
        <v>0</v>
      </c>
      <c r="G19" s="6">
        <f t="shared" si="3"/>
        <v>0</v>
      </c>
      <c r="T19" s="19"/>
      <c r="U19" s="26">
        <v>14</v>
      </c>
      <c r="V19" s="28">
        <v>2025</v>
      </c>
    </row>
    <row r="20" spans="2:22">
      <c r="B20" s="31" t="str">
        <f>IF(B9="","",B19+1)</f>
        <v/>
      </c>
      <c r="C20" s="11" t="str">
        <f t="shared" si="0"/>
        <v/>
      </c>
      <c r="D20" s="13"/>
      <c r="E20" s="6">
        <f t="shared" si="1"/>
        <v>0</v>
      </c>
      <c r="F20" s="36">
        <f t="shared" si="2"/>
        <v>0</v>
      </c>
      <c r="G20" s="6">
        <f t="shared" si="3"/>
        <v>0</v>
      </c>
      <c r="S20" s="48" t="s">
        <v>27</v>
      </c>
      <c r="U20" s="25">
        <v>15</v>
      </c>
      <c r="V20" s="28">
        <v>2026</v>
      </c>
    </row>
    <row r="21" spans="2:22">
      <c r="B21" s="31" t="str">
        <f>IF(B9="","",B20+1)</f>
        <v/>
      </c>
      <c r="C21" s="11" t="str">
        <f t="shared" si="0"/>
        <v/>
      </c>
      <c r="D21" s="13"/>
      <c r="E21" s="6">
        <f t="shared" si="1"/>
        <v>0</v>
      </c>
      <c r="F21" s="36">
        <f t="shared" si="2"/>
        <v>0</v>
      </c>
      <c r="G21" s="6">
        <f t="shared" si="3"/>
        <v>0</v>
      </c>
      <c r="I21" s="21"/>
      <c r="S21" s="49"/>
      <c r="U21" s="25">
        <v>16</v>
      </c>
      <c r="V21" s="28">
        <v>2027</v>
      </c>
    </row>
    <row r="22" spans="2:22">
      <c r="B22" s="31" t="str">
        <f>IF(B9="","",B21+1)</f>
        <v/>
      </c>
      <c r="C22" s="11" t="str">
        <f t="shared" si="0"/>
        <v/>
      </c>
      <c r="D22" s="13"/>
      <c r="E22" s="6">
        <f t="shared" si="1"/>
        <v>0</v>
      </c>
      <c r="F22" s="36">
        <f t="shared" si="2"/>
        <v>0</v>
      </c>
      <c r="G22" s="6">
        <f t="shared" si="3"/>
        <v>0</v>
      </c>
      <c r="S22" s="28" t="e">
        <f>DAY(DATE(C5,VLOOKUP(B5,S6:T17,2,FALSE)+1,1)-1)</f>
        <v>#N/A</v>
      </c>
      <c r="U22" s="25">
        <v>17</v>
      </c>
      <c r="V22" s="28">
        <v>2028</v>
      </c>
    </row>
    <row r="23" spans="2:22">
      <c r="B23" s="31" t="str">
        <f>IF(B9="","",B22+1)</f>
        <v/>
      </c>
      <c r="C23" s="11" t="str">
        <f t="shared" si="0"/>
        <v/>
      </c>
      <c r="D23" s="13"/>
      <c r="E23" s="6">
        <f t="shared" si="1"/>
        <v>0</v>
      </c>
      <c r="F23" s="36">
        <f t="shared" si="2"/>
        <v>0</v>
      </c>
      <c r="G23" s="6">
        <f t="shared" si="3"/>
        <v>0</v>
      </c>
      <c r="U23" s="25">
        <v>18</v>
      </c>
      <c r="V23" s="28">
        <v>2029</v>
      </c>
    </row>
    <row r="24" spans="2:22">
      <c r="B24" s="31" t="str">
        <f>IF(B9="","",B23+1)</f>
        <v/>
      </c>
      <c r="C24" s="11" t="str">
        <f t="shared" si="0"/>
        <v/>
      </c>
      <c r="D24" s="13"/>
      <c r="E24" s="6">
        <f t="shared" si="1"/>
        <v>0</v>
      </c>
      <c r="F24" s="36">
        <f t="shared" si="2"/>
        <v>0</v>
      </c>
      <c r="G24" s="6">
        <f t="shared" si="3"/>
        <v>0</v>
      </c>
      <c r="T24" s="14"/>
      <c r="U24" s="25">
        <v>19</v>
      </c>
      <c r="V24" s="28">
        <v>2030</v>
      </c>
    </row>
    <row r="25" spans="2:22">
      <c r="B25" s="31" t="str">
        <f>IF(B9="","",B24+1)</f>
        <v/>
      </c>
      <c r="C25" s="11" t="str">
        <f t="shared" si="0"/>
        <v/>
      </c>
      <c r="D25" s="13"/>
      <c r="E25" s="6">
        <f>IF(C25="",,IF(D25="",,D25-C25))</f>
        <v>0</v>
      </c>
      <c r="F25" s="36">
        <f>IF(C25="",,IF(D25="",,SUM(D25/C25-1)))</f>
        <v>0</v>
      </c>
      <c r="G25" s="6">
        <f t="shared" si="3"/>
        <v>0</v>
      </c>
      <c r="S25" s="14"/>
      <c r="U25" s="25">
        <v>20</v>
      </c>
    </row>
    <row r="26" spans="2:22">
      <c r="B26" s="31" t="str">
        <f>IF(B9="","",B25+1)</f>
        <v/>
      </c>
      <c r="C26" s="11" t="str">
        <f t="shared" si="0"/>
        <v/>
      </c>
      <c r="D26" s="13"/>
      <c r="E26" s="6">
        <f>IF(C26="",,IF(D26="",,D26-C26))</f>
        <v>0</v>
      </c>
      <c r="F26" s="36">
        <f>IF(C26="",,IF(D26="",,SUM(D26/C26-1)))</f>
        <v>0</v>
      </c>
      <c r="G26" s="6">
        <f t="shared" si="3"/>
        <v>0</v>
      </c>
      <c r="U26" s="25">
        <v>21</v>
      </c>
    </row>
    <row r="27" spans="2:22">
      <c r="B27" s="31" t="str">
        <f>IF(B9="","",B26+1)</f>
        <v/>
      </c>
      <c r="C27" s="11" t="str">
        <f t="shared" si="0"/>
        <v/>
      </c>
      <c r="D27" s="13"/>
      <c r="E27" s="6">
        <f>IF(C27="",,IF(D27="",,D27-C27))</f>
        <v>0</v>
      </c>
      <c r="F27" s="36">
        <f>IF(C27="",,IF(D27="",,SUM(D27/C27-1)))</f>
        <v>0</v>
      </c>
      <c r="G27" s="6">
        <f t="shared" si="3"/>
        <v>0</v>
      </c>
      <c r="U27" s="25">
        <v>22</v>
      </c>
    </row>
    <row r="28" spans="2:22">
      <c r="B28" s="31" t="str">
        <f>IF(B9="","",B27+1)</f>
        <v/>
      </c>
      <c r="C28" s="11" t="str">
        <f t="shared" si="0"/>
        <v/>
      </c>
      <c r="D28" s="13"/>
      <c r="E28" s="6">
        <f t="shared" si="1"/>
        <v>0</v>
      </c>
      <c r="F28" s="36">
        <f t="shared" si="2"/>
        <v>0</v>
      </c>
      <c r="G28" s="6">
        <f t="shared" si="3"/>
        <v>0</v>
      </c>
      <c r="U28" s="25">
        <v>23</v>
      </c>
    </row>
    <row r="29" spans="2:22">
      <c r="B29" s="31" t="str">
        <f>IF(B9="","",B28+1)</f>
        <v/>
      </c>
      <c r="C29" s="11" t="str">
        <f t="shared" si="0"/>
        <v/>
      </c>
      <c r="D29" s="13"/>
      <c r="E29" s="6">
        <f t="shared" si="1"/>
        <v>0</v>
      </c>
      <c r="F29" s="36">
        <f t="shared" si="2"/>
        <v>0</v>
      </c>
      <c r="G29" s="6">
        <f t="shared" si="3"/>
        <v>0</v>
      </c>
      <c r="U29" s="25">
        <v>24</v>
      </c>
    </row>
    <row r="30" spans="2:22">
      <c r="B30" s="31" t="str">
        <f>IF(B9="","",B29+1)</f>
        <v/>
      </c>
      <c r="C30" s="11" t="str">
        <f t="shared" si="0"/>
        <v/>
      </c>
      <c r="D30" s="13"/>
      <c r="E30" s="6">
        <f t="shared" si="1"/>
        <v>0</v>
      </c>
      <c r="F30" s="36">
        <f t="shared" si="2"/>
        <v>0</v>
      </c>
      <c r="G30" s="6">
        <f t="shared" si="3"/>
        <v>0</v>
      </c>
      <c r="U30" s="25">
        <v>25</v>
      </c>
    </row>
    <row r="31" spans="2:22">
      <c r="B31" s="31" t="str">
        <f>IF(B9="","",B30+1)</f>
        <v/>
      </c>
      <c r="C31" s="11" t="str">
        <f t="shared" si="0"/>
        <v/>
      </c>
      <c r="D31" s="13"/>
      <c r="E31" s="6">
        <f t="shared" si="1"/>
        <v>0</v>
      </c>
      <c r="F31" s="36">
        <f t="shared" si="2"/>
        <v>0</v>
      </c>
      <c r="G31" s="6">
        <f t="shared" si="3"/>
        <v>0</v>
      </c>
      <c r="U31" s="25">
        <v>26</v>
      </c>
    </row>
    <row r="32" spans="2:22">
      <c r="B32" s="31" t="str">
        <f>IF(B9="","",B31+1)</f>
        <v/>
      </c>
      <c r="C32" s="11" t="str">
        <f t="shared" si="0"/>
        <v/>
      </c>
      <c r="D32" s="13"/>
      <c r="E32" s="6">
        <f t="shared" si="1"/>
        <v>0</v>
      </c>
      <c r="F32" s="36">
        <f t="shared" si="2"/>
        <v>0</v>
      </c>
      <c r="G32" s="6">
        <f t="shared" si="3"/>
        <v>0</v>
      </c>
      <c r="U32" s="25">
        <v>27</v>
      </c>
    </row>
    <row r="33" spans="2:21">
      <c r="B33" s="31" t="str">
        <f>IF(B9="","",B32+1)</f>
        <v/>
      </c>
      <c r="C33" s="11" t="str">
        <f t="shared" si="0"/>
        <v/>
      </c>
      <c r="D33" s="13"/>
      <c r="E33" s="6">
        <f t="shared" si="1"/>
        <v>0</v>
      </c>
      <c r="F33" s="36">
        <f t="shared" si="2"/>
        <v>0</v>
      </c>
      <c r="G33" s="6">
        <f t="shared" si="3"/>
        <v>0</v>
      </c>
      <c r="U33" s="25">
        <v>28</v>
      </c>
    </row>
    <row r="34" spans="2:21">
      <c r="B34" s="31" t="str">
        <f>IF(B9="","",B33+1)</f>
        <v/>
      </c>
      <c r="C34" s="11" t="str">
        <f t="shared" si="0"/>
        <v/>
      </c>
      <c r="D34" s="13"/>
      <c r="E34" s="6">
        <f t="shared" si="1"/>
        <v>0</v>
      </c>
      <c r="F34" s="36">
        <f t="shared" si="2"/>
        <v>0</v>
      </c>
      <c r="G34" s="6">
        <f t="shared" si="3"/>
        <v>0</v>
      </c>
      <c r="U34" s="25" t="e">
        <f>IF(S22&lt;29,"",29)</f>
        <v>#N/A</v>
      </c>
    </row>
    <row r="35" spans="2:21">
      <c r="B35" s="31" t="str">
        <f>IF(B9="","",B34+1)</f>
        <v/>
      </c>
      <c r="C35" s="11" t="str">
        <f t="shared" si="0"/>
        <v/>
      </c>
      <c r="D35" s="13"/>
      <c r="E35" s="6">
        <f t="shared" si="1"/>
        <v>0</v>
      </c>
      <c r="F35" s="36">
        <f t="shared" si="2"/>
        <v>0</v>
      </c>
      <c r="G35" s="6">
        <f t="shared" si="3"/>
        <v>0</v>
      </c>
      <c r="U35" s="25" t="e">
        <f>IF(S22&lt;30,"",30)</f>
        <v>#N/A</v>
      </c>
    </row>
    <row r="36" spans="2:21">
      <c r="B36" s="31" t="str">
        <f>IF(B35="","",IF(B35+1=DATE(YEAR($B$9),MONTH($B$9)+1,DAY(1)), "", B35+1))</f>
        <v/>
      </c>
      <c r="C36" s="11" t="str">
        <f t="shared" si="0"/>
        <v/>
      </c>
      <c r="D36" s="13"/>
      <c r="E36" s="6">
        <f t="shared" si="1"/>
        <v>0</v>
      </c>
      <c r="F36" s="36">
        <f t="shared" si="2"/>
        <v>0</v>
      </c>
      <c r="G36" s="6">
        <f t="shared" si="3"/>
        <v>0</v>
      </c>
      <c r="U36" s="25" t="e">
        <f>IF(S22&lt;31,"",31)</f>
        <v>#N/A</v>
      </c>
    </row>
    <row r="37" spans="2:21">
      <c r="B37" s="31" t="str">
        <f>IF(B36="","",IF(B36+1=DATE(YEAR($B$9),MONTH($B$9)+1,DAY(1)), "", B36+1))</f>
        <v/>
      </c>
      <c r="C37" s="11" t="str">
        <f t="shared" si="0"/>
        <v/>
      </c>
      <c r="D37" s="13"/>
      <c r="E37" s="6">
        <f t="shared" si="1"/>
        <v>0</v>
      </c>
      <c r="F37" s="36">
        <f t="shared" si="2"/>
        <v>0</v>
      </c>
      <c r="G37" s="6">
        <f t="shared" si="3"/>
        <v>0</v>
      </c>
      <c r="I37" s="40"/>
    </row>
    <row r="38" spans="2:21">
      <c r="B38" s="31" t="str">
        <f t="shared" ref="B38:B39" si="4">IF(B37="","",IF(B37+1=DATE(YEAR($B$9),MONTH($B$9)+1,DAY(1)), "", B37+1))</f>
        <v/>
      </c>
      <c r="C38" s="11" t="str">
        <f t="shared" si="0"/>
        <v/>
      </c>
      <c r="D38" s="13"/>
      <c r="E38" s="6">
        <f t="shared" si="1"/>
        <v>0</v>
      </c>
      <c r="F38" s="36">
        <f t="shared" si="2"/>
        <v>0</v>
      </c>
      <c r="G38" s="6">
        <f t="shared" si="3"/>
        <v>0</v>
      </c>
    </row>
    <row r="39" spans="2:21" ht="15.75" thickBot="1">
      <c r="B39" s="31" t="str">
        <f t="shared" si="4"/>
        <v/>
      </c>
      <c r="C39" s="11" t="str">
        <f t="shared" si="0"/>
        <v/>
      </c>
      <c r="D39" s="13"/>
      <c r="E39" s="6">
        <f t="shared" si="1"/>
        <v>0</v>
      </c>
      <c r="F39" s="36">
        <f t="shared" si="2"/>
        <v>0</v>
      </c>
      <c r="G39" s="39">
        <f t="shared" si="3"/>
        <v>0</v>
      </c>
    </row>
    <row r="40" spans="2:21" ht="15.75" thickBot="1">
      <c r="D40" s="10" t="s">
        <v>21</v>
      </c>
      <c r="E40" s="7">
        <f>SUM(E9:E39)</f>
        <v>0</v>
      </c>
      <c r="F40" s="37">
        <f>IFERROR((E5+E40)/E5-1,0)</f>
        <v>0</v>
      </c>
      <c r="G40" s="7">
        <f>(E5+E40)-E5</f>
        <v>0</v>
      </c>
    </row>
  </sheetData>
  <sheetProtection sheet="1" objects="1" scenarios="1" selectLockedCells="1"/>
  <mergeCells count="7">
    <mergeCell ref="S20:S21"/>
    <mergeCell ref="B7:B8"/>
    <mergeCell ref="C7:C8"/>
    <mergeCell ref="D7:D8"/>
    <mergeCell ref="E7:E8"/>
    <mergeCell ref="F7:F8"/>
    <mergeCell ref="G7:G8"/>
  </mergeCells>
  <conditionalFormatting sqref="J7:K8 E9:G39 E40:G40">
    <cfRule type="cellIs" dxfId="19" priority="11" operator="lessThan">
      <formula>0</formula>
    </cfRule>
  </conditionalFormatting>
  <conditionalFormatting sqref="G9:G39">
    <cfRule type="expression" dxfId="18" priority="1">
      <formula>(D9=0)</formula>
    </cfRule>
  </conditionalFormatting>
  <conditionalFormatting sqref="J7:K8">
    <cfRule type="containsText" dxfId="17" priority="9" operator="containsText" text="NUL">
      <formula>NOT(ISERROR(SEARCH("NUL",J7)))</formula>
    </cfRule>
  </conditionalFormatting>
  <conditionalFormatting sqref="J7:K8 E9:G40">
    <cfRule type="cellIs" dxfId="16" priority="10" operator="greaterThan">
      <formula>0</formula>
    </cfRule>
  </conditionalFormatting>
  <dataValidations count="3">
    <dataValidation type="list" allowBlank="1" showInputMessage="1" showErrorMessage="1" sqref="C5">
      <formula1>$V$6:$V$24</formula1>
    </dataValidation>
    <dataValidation type="list" allowBlank="1" showInputMessage="1" showErrorMessage="1" sqref="B5">
      <formula1>$S$6:$S$17</formula1>
    </dataValidation>
    <dataValidation type="list" allowBlank="1" showInputMessage="1" showErrorMessage="1" sqref="D5">
      <formula1>IF(S22=28,$U$6:$U$33,IF(S22=29,$U$6:$U$34,IF(S22=30,$U$6:$U$35,$U$6:$U$36)))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X40"/>
  <sheetViews>
    <sheetView tabSelected="1" topLeftCell="B4" workbookViewId="0">
      <selection activeCell="E5" sqref="E5"/>
    </sheetView>
  </sheetViews>
  <sheetFormatPr defaultRowHeight="15"/>
  <cols>
    <col min="1" max="1" width="5.42578125" customWidth="1"/>
    <col min="2" max="2" width="18.5703125" style="2" customWidth="1"/>
    <col min="3" max="5" width="18.5703125" style="8" customWidth="1"/>
    <col min="6" max="6" width="18.5703125" style="35" customWidth="1"/>
    <col min="7" max="7" width="18.85546875" style="32" customWidth="1"/>
    <col min="8" max="8" width="10.7109375" customWidth="1"/>
    <col min="9" max="9" width="15.28515625" style="22" customWidth="1"/>
    <col min="10" max="10" width="11.28515625" style="3" customWidth="1"/>
    <col min="11" max="11" width="9.140625" style="33"/>
    <col min="19" max="20" width="13.140625" style="4" hidden="1" customWidth="1"/>
    <col min="21" max="21" width="13.140625" style="22" hidden="1" customWidth="1"/>
    <col min="22" max="22" width="9.140625" style="4" hidden="1" customWidth="1"/>
    <col min="24" max="24" width="15.5703125" customWidth="1"/>
  </cols>
  <sheetData>
    <row r="2" spans="1:24" ht="23.25">
      <c r="B2" s="18" t="s">
        <v>25</v>
      </c>
    </row>
    <row r="4" spans="1:24">
      <c r="B4" s="5" t="s">
        <v>0</v>
      </c>
      <c r="C4" s="9" t="s">
        <v>1</v>
      </c>
      <c r="D4" s="9" t="s">
        <v>26</v>
      </c>
      <c r="E4" s="9" t="s">
        <v>18</v>
      </c>
    </row>
    <row r="5" spans="1:24">
      <c r="B5" s="20" t="s">
        <v>8</v>
      </c>
      <c r="C5" s="17">
        <v>2012</v>
      </c>
      <c r="D5" s="17">
        <v>1</v>
      </c>
      <c r="E5" s="13"/>
      <c r="S5" s="15" t="s">
        <v>5</v>
      </c>
      <c r="T5" s="15" t="s">
        <v>17</v>
      </c>
      <c r="U5" s="24" t="s">
        <v>15</v>
      </c>
      <c r="V5" s="15" t="s">
        <v>16</v>
      </c>
    </row>
    <row r="6" spans="1:24">
      <c r="A6" s="42"/>
      <c r="B6" s="43"/>
      <c r="C6" s="41"/>
      <c r="D6" s="44"/>
      <c r="E6" s="41"/>
      <c r="F6" s="45"/>
      <c r="G6" s="46"/>
      <c r="H6" s="47"/>
      <c r="J6" s="16" t="s">
        <v>24</v>
      </c>
      <c r="K6" s="34" t="s">
        <v>20</v>
      </c>
      <c r="S6" s="28" t="s">
        <v>3</v>
      </c>
      <c r="T6" s="28">
        <v>1</v>
      </c>
      <c r="U6" s="25">
        <v>1</v>
      </c>
      <c r="V6" s="28">
        <v>2012</v>
      </c>
      <c r="X6" s="2"/>
    </row>
    <row r="7" spans="1:24">
      <c r="B7" s="50" t="s">
        <v>15</v>
      </c>
      <c r="C7" s="52" t="s">
        <v>18</v>
      </c>
      <c r="D7" s="52" t="s">
        <v>19</v>
      </c>
      <c r="E7" s="53" t="s">
        <v>28</v>
      </c>
      <c r="F7" s="54" t="s">
        <v>29</v>
      </c>
      <c r="G7" s="56" t="s">
        <v>30</v>
      </c>
      <c r="I7" s="23" t="s">
        <v>22</v>
      </c>
      <c r="J7" s="6" t="str">
        <f>IF(MAX(E7:E38)&lt;=0,"NUL",MAX(E7:E38))</f>
        <v>NUL</v>
      </c>
      <c r="K7" s="38" t="str">
        <f>IF(MAX(F7:F38)&lt;=0,"NUL",MAX(F7:F38))</f>
        <v>NUL</v>
      </c>
      <c r="S7" s="28" t="s">
        <v>4</v>
      </c>
      <c r="T7" s="28">
        <v>2</v>
      </c>
      <c r="U7" s="25">
        <v>2</v>
      </c>
      <c r="V7" s="28">
        <v>2013</v>
      </c>
    </row>
    <row r="8" spans="1:24">
      <c r="B8" s="51"/>
      <c r="C8" s="51"/>
      <c r="D8" s="51"/>
      <c r="E8" s="51"/>
      <c r="F8" s="55"/>
      <c r="G8" s="51"/>
      <c r="H8" s="1"/>
      <c r="I8" s="24" t="s">
        <v>23</v>
      </c>
      <c r="J8" s="6" t="str">
        <f>IF(MIN(E9:E39)&gt;=0,"NUL",MIN(E9:E39))</f>
        <v>NUL</v>
      </c>
      <c r="K8" s="38" t="str">
        <f>IF(MIN(F9:F39)&gt;=0,"NUL",MIN(F9:F39))</f>
        <v>NUL</v>
      </c>
      <c r="S8" s="28" t="s">
        <v>6</v>
      </c>
      <c r="T8" s="28">
        <v>3</v>
      </c>
      <c r="U8" s="25">
        <v>3</v>
      </c>
      <c r="V8" s="28">
        <v>2014</v>
      </c>
    </row>
    <row r="9" spans="1:24">
      <c r="B9" s="30">
        <f>IF(B5="","",IF(C5="","",DATE(C5,VLOOKUP(B5,S6:T17,2,FALSE),"1")))</f>
        <v>41030</v>
      </c>
      <c r="C9" s="11" t="str">
        <f>IF(B9="","",IF(B9=DATE($C$5,VLOOKUP($B$5,$S$6:$T$17,2,FALSE),$D$5),IF($E$5="","",$E$5),""))</f>
        <v/>
      </c>
      <c r="D9" s="12"/>
      <c r="E9" s="6">
        <f>IF(C9="",,IF(D9="",,D9-C9))</f>
        <v>0</v>
      </c>
      <c r="F9" s="36">
        <f>IF(C9="",,IF(D9="",,SUM(D9/C9-1)))</f>
        <v>0</v>
      </c>
      <c r="G9" s="6">
        <f>E9</f>
        <v>0</v>
      </c>
      <c r="S9" s="28" t="s">
        <v>7</v>
      </c>
      <c r="T9" s="28">
        <v>4</v>
      </c>
      <c r="U9" s="25">
        <v>4</v>
      </c>
      <c r="V9" s="28">
        <v>2015</v>
      </c>
    </row>
    <row r="10" spans="1:24">
      <c r="B10" s="31">
        <f>IF(B9="","",B9+1)</f>
        <v>41031</v>
      </c>
      <c r="C10" s="11" t="str">
        <f t="shared" ref="C10:C39" si="0">IF(B10="","",IF(B10=DATE($C$5,VLOOKUP($B$5,$S$6:$T$17,2,FALSE),$D$5),IF($E$5="","",$E$5),IF(D9="","",D9)))</f>
        <v/>
      </c>
      <c r="D10" s="13"/>
      <c r="E10" s="6">
        <f t="shared" ref="E10:E39" si="1">IF(C10="",,IF(D10="",,D10-C10))</f>
        <v>0</v>
      </c>
      <c r="F10" s="36">
        <f t="shared" ref="F10:F39" si="2">IF(C10="",,IF(D10="",,SUM(D10/C10-1)))</f>
        <v>0</v>
      </c>
      <c r="G10" s="6">
        <f>IF(E10="",,SUM(G9,E10))</f>
        <v>0</v>
      </c>
      <c r="S10" s="28" t="s">
        <v>8</v>
      </c>
      <c r="T10" s="28">
        <v>5</v>
      </c>
      <c r="U10" s="25">
        <v>5</v>
      </c>
      <c r="V10" s="28">
        <v>2016</v>
      </c>
    </row>
    <row r="11" spans="1:24">
      <c r="B11" s="31">
        <f>IF(B9="","",B10+1)</f>
        <v>41032</v>
      </c>
      <c r="C11" s="11" t="str">
        <f t="shared" si="0"/>
        <v/>
      </c>
      <c r="D11" s="13"/>
      <c r="E11" s="6">
        <f t="shared" si="1"/>
        <v>0</v>
      </c>
      <c r="F11" s="36">
        <f t="shared" si="2"/>
        <v>0</v>
      </c>
      <c r="G11" s="6">
        <f t="shared" ref="G11:G39" si="3">SUM(G10,E11)</f>
        <v>0</v>
      </c>
      <c r="S11" s="28" t="s">
        <v>2</v>
      </c>
      <c r="T11" s="28">
        <v>6</v>
      </c>
      <c r="U11" s="25">
        <v>6</v>
      </c>
      <c r="V11" s="28">
        <v>2017</v>
      </c>
    </row>
    <row r="12" spans="1:24">
      <c r="B12" s="31">
        <f>IF(B9="","",B11+1)</f>
        <v>41033</v>
      </c>
      <c r="C12" s="11" t="str">
        <f t="shared" si="0"/>
        <v/>
      </c>
      <c r="D12" s="13"/>
      <c r="E12" s="6">
        <f t="shared" si="1"/>
        <v>0</v>
      </c>
      <c r="F12" s="36">
        <f t="shared" si="2"/>
        <v>0</v>
      </c>
      <c r="G12" s="6">
        <f t="shared" si="3"/>
        <v>0</v>
      </c>
      <c r="S12" s="28" t="s">
        <v>9</v>
      </c>
      <c r="T12" s="28">
        <v>7</v>
      </c>
      <c r="U12" s="25">
        <v>7</v>
      </c>
      <c r="V12" s="28">
        <v>2018</v>
      </c>
    </row>
    <row r="13" spans="1:24">
      <c r="B13" s="31">
        <f>IF(B9="","",B12+1)</f>
        <v>41034</v>
      </c>
      <c r="C13" s="11" t="str">
        <f t="shared" si="0"/>
        <v/>
      </c>
      <c r="D13" s="13"/>
      <c r="E13" s="6">
        <f t="shared" si="1"/>
        <v>0</v>
      </c>
      <c r="F13" s="36">
        <f t="shared" si="2"/>
        <v>0</v>
      </c>
      <c r="G13" s="6">
        <f t="shared" si="3"/>
        <v>0</v>
      </c>
      <c r="S13" s="28" t="s">
        <v>10</v>
      </c>
      <c r="T13" s="28">
        <v>8</v>
      </c>
      <c r="U13" s="25">
        <v>8</v>
      </c>
      <c r="V13" s="28">
        <v>2019</v>
      </c>
    </row>
    <row r="14" spans="1:24">
      <c r="B14" s="31">
        <f>IF(B9="","",B13+1)</f>
        <v>41035</v>
      </c>
      <c r="C14" s="11" t="str">
        <f t="shared" si="0"/>
        <v/>
      </c>
      <c r="D14" s="13"/>
      <c r="E14" s="6">
        <f t="shared" si="1"/>
        <v>0</v>
      </c>
      <c r="F14" s="36">
        <f t="shared" si="2"/>
        <v>0</v>
      </c>
      <c r="G14" s="6">
        <f t="shared" si="3"/>
        <v>0</v>
      </c>
      <c r="S14" s="28" t="s">
        <v>11</v>
      </c>
      <c r="T14" s="28">
        <v>9</v>
      </c>
      <c r="U14" s="25">
        <v>9</v>
      </c>
      <c r="V14" s="28">
        <v>2020</v>
      </c>
    </row>
    <row r="15" spans="1:24">
      <c r="B15" s="31">
        <f>IF(B9="","",B14+1)</f>
        <v>41036</v>
      </c>
      <c r="C15" s="11" t="str">
        <f t="shared" si="0"/>
        <v/>
      </c>
      <c r="D15" s="13"/>
      <c r="E15" s="6">
        <f t="shared" si="1"/>
        <v>0</v>
      </c>
      <c r="F15" s="36">
        <f t="shared" si="2"/>
        <v>0</v>
      </c>
      <c r="G15" s="6">
        <f t="shared" si="3"/>
        <v>0</v>
      </c>
      <c r="S15" s="28" t="s">
        <v>12</v>
      </c>
      <c r="T15" s="28">
        <v>10</v>
      </c>
      <c r="U15" s="25">
        <v>10</v>
      </c>
      <c r="V15" s="28">
        <v>2021</v>
      </c>
    </row>
    <row r="16" spans="1:24">
      <c r="B16" s="31">
        <f>IF(B9="","",B15+1)</f>
        <v>41037</v>
      </c>
      <c r="C16" s="11" t="str">
        <f t="shared" si="0"/>
        <v/>
      </c>
      <c r="D16" s="13"/>
      <c r="E16" s="6">
        <f t="shared" si="1"/>
        <v>0</v>
      </c>
      <c r="F16" s="36">
        <f t="shared" si="2"/>
        <v>0</v>
      </c>
      <c r="G16" s="6">
        <f t="shared" si="3"/>
        <v>0</v>
      </c>
      <c r="S16" s="28" t="s">
        <v>13</v>
      </c>
      <c r="T16" s="28">
        <v>11</v>
      </c>
      <c r="U16" s="25">
        <v>11</v>
      </c>
      <c r="V16" s="28">
        <v>2022</v>
      </c>
    </row>
    <row r="17" spans="2:22">
      <c r="B17" s="31">
        <f>IF(B9="","",B16+1)</f>
        <v>41038</v>
      </c>
      <c r="C17" s="11" t="str">
        <f t="shared" si="0"/>
        <v/>
      </c>
      <c r="D17" s="13"/>
      <c r="E17" s="6">
        <f t="shared" si="1"/>
        <v>0</v>
      </c>
      <c r="F17" s="36">
        <f t="shared" si="2"/>
        <v>0</v>
      </c>
      <c r="G17" s="6">
        <f t="shared" si="3"/>
        <v>0</v>
      </c>
      <c r="S17" s="28" t="s">
        <v>14</v>
      </c>
      <c r="T17" s="28">
        <v>12</v>
      </c>
      <c r="U17" s="25">
        <v>12</v>
      </c>
      <c r="V17" s="28">
        <v>2023</v>
      </c>
    </row>
    <row r="18" spans="2:22">
      <c r="B18" s="31">
        <f>IF(B9="","",B17+1)</f>
        <v>41039</v>
      </c>
      <c r="C18" s="11" t="str">
        <f t="shared" si="0"/>
        <v/>
      </c>
      <c r="D18" s="13"/>
      <c r="E18" s="6">
        <f t="shared" si="1"/>
        <v>0</v>
      </c>
      <c r="F18" s="36">
        <f t="shared" si="2"/>
        <v>0</v>
      </c>
      <c r="G18" s="6">
        <f t="shared" si="3"/>
        <v>0</v>
      </c>
      <c r="S18" s="29"/>
      <c r="U18" s="27">
        <v>13</v>
      </c>
      <c r="V18" s="28">
        <v>2024</v>
      </c>
    </row>
    <row r="19" spans="2:22">
      <c r="B19" s="31">
        <f>IF(B9="","",B18+1)</f>
        <v>41040</v>
      </c>
      <c r="C19" s="11" t="str">
        <f t="shared" si="0"/>
        <v/>
      </c>
      <c r="D19" s="13"/>
      <c r="E19" s="6">
        <f t="shared" si="1"/>
        <v>0</v>
      </c>
      <c r="F19" s="36">
        <f t="shared" si="2"/>
        <v>0</v>
      </c>
      <c r="G19" s="6">
        <f t="shared" si="3"/>
        <v>0</v>
      </c>
      <c r="T19" s="19"/>
      <c r="U19" s="26">
        <v>14</v>
      </c>
      <c r="V19" s="28">
        <v>2025</v>
      </c>
    </row>
    <row r="20" spans="2:22">
      <c r="B20" s="31">
        <f>IF(B9="","",B19+1)</f>
        <v>41041</v>
      </c>
      <c r="C20" s="11" t="str">
        <f t="shared" si="0"/>
        <v/>
      </c>
      <c r="D20" s="13"/>
      <c r="E20" s="6">
        <f t="shared" si="1"/>
        <v>0</v>
      </c>
      <c r="F20" s="36">
        <f t="shared" si="2"/>
        <v>0</v>
      </c>
      <c r="G20" s="6">
        <f t="shared" si="3"/>
        <v>0</v>
      </c>
      <c r="S20" s="48" t="s">
        <v>27</v>
      </c>
      <c r="U20" s="25">
        <v>15</v>
      </c>
      <c r="V20" s="28">
        <v>2026</v>
      </c>
    </row>
    <row r="21" spans="2:22">
      <c r="B21" s="31">
        <f>IF(B9="","",B20+1)</f>
        <v>41042</v>
      </c>
      <c r="C21" s="11" t="str">
        <f t="shared" si="0"/>
        <v/>
      </c>
      <c r="D21" s="13"/>
      <c r="E21" s="6">
        <f t="shared" si="1"/>
        <v>0</v>
      </c>
      <c r="F21" s="36">
        <f t="shared" si="2"/>
        <v>0</v>
      </c>
      <c r="G21" s="6">
        <f t="shared" si="3"/>
        <v>0</v>
      </c>
      <c r="I21" s="21"/>
      <c r="S21" s="49"/>
      <c r="U21" s="25">
        <v>16</v>
      </c>
      <c r="V21" s="28">
        <v>2027</v>
      </c>
    </row>
    <row r="22" spans="2:22">
      <c r="B22" s="31">
        <f>IF(B9="","",B21+1)</f>
        <v>41043</v>
      </c>
      <c r="C22" s="11" t="str">
        <f t="shared" si="0"/>
        <v/>
      </c>
      <c r="D22" s="13"/>
      <c r="E22" s="6">
        <f t="shared" si="1"/>
        <v>0</v>
      </c>
      <c r="F22" s="36">
        <f t="shared" si="2"/>
        <v>0</v>
      </c>
      <c r="G22" s="6">
        <f t="shared" si="3"/>
        <v>0</v>
      </c>
      <c r="S22" s="28">
        <f>DAY(DATE(C5,VLOOKUP(B5,S6:T17,2,FALSE)+1,1)-1)</f>
        <v>31</v>
      </c>
      <c r="U22" s="25">
        <v>17</v>
      </c>
      <c r="V22" s="28">
        <v>2028</v>
      </c>
    </row>
    <row r="23" spans="2:22">
      <c r="B23" s="31">
        <f>IF(B9="","",B22+1)</f>
        <v>41044</v>
      </c>
      <c r="C23" s="11" t="str">
        <f t="shared" si="0"/>
        <v/>
      </c>
      <c r="D23" s="13"/>
      <c r="E23" s="6">
        <f t="shared" si="1"/>
        <v>0</v>
      </c>
      <c r="F23" s="36">
        <f t="shared" si="2"/>
        <v>0</v>
      </c>
      <c r="G23" s="6">
        <f t="shared" si="3"/>
        <v>0</v>
      </c>
      <c r="U23" s="25">
        <v>18</v>
      </c>
      <c r="V23" s="28">
        <v>2029</v>
      </c>
    </row>
    <row r="24" spans="2:22">
      <c r="B24" s="31">
        <f>IF(B9="","",B23+1)</f>
        <v>41045</v>
      </c>
      <c r="C24" s="11" t="str">
        <f t="shared" si="0"/>
        <v/>
      </c>
      <c r="D24" s="13"/>
      <c r="E24" s="6">
        <f t="shared" si="1"/>
        <v>0</v>
      </c>
      <c r="F24" s="36">
        <f t="shared" si="2"/>
        <v>0</v>
      </c>
      <c r="G24" s="6">
        <f t="shared" si="3"/>
        <v>0</v>
      </c>
      <c r="T24" s="14"/>
      <c r="U24" s="25">
        <v>19</v>
      </c>
      <c r="V24" s="28">
        <v>2030</v>
      </c>
    </row>
    <row r="25" spans="2:22">
      <c r="B25" s="31">
        <f>IF(B9="","",B24+1)</f>
        <v>41046</v>
      </c>
      <c r="C25" s="11" t="str">
        <f t="shared" si="0"/>
        <v/>
      </c>
      <c r="D25" s="13"/>
      <c r="E25" s="6">
        <f>IF(C25="",,IF(D25="",,D25-C25))</f>
        <v>0</v>
      </c>
      <c r="F25" s="36">
        <f>IF(C25="",,IF(D25="",,SUM(D25/C25-1)))</f>
        <v>0</v>
      </c>
      <c r="G25" s="6">
        <f t="shared" si="3"/>
        <v>0</v>
      </c>
      <c r="S25" s="14"/>
      <c r="U25" s="25">
        <v>20</v>
      </c>
    </row>
    <row r="26" spans="2:22">
      <c r="B26" s="31">
        <f>IF(B9="","",B25+1)</f>
        <v>41047</v>
      </c>
      <c r="C26" s="11" t="str">
        <f t="shared" si="0"/>
        <v/>
      </c>
      <c r="D26" s="13"/>
      <c r="E26" s="6">
        <f>IF(C26="",,IF(D26="",,D26-C26))</f>
        <v>0</v>
      </c>
      <c r="F26" s="36">
        <f>IF(C26="",,IF(D26="",,SUM(D26/C26-1)))</f>
        <v>0</v>
      </c>
      <c r="G26" s="6">
        <f t="shared" si="3"/>
        <v>0</v>
      </c>
      <c r="U26" s="25">
        <v>21</v>
      </c>
    </row>
    <row r="27" spans="2:22">
      <c r="B27" s="31">
        <f>IF(B9="","",B26+1)</f>
        <v>41048</v>
      </c>
      <c r="C27" s="11" t="str">
        <f t="shared" si="0"/>
        <v/>
      </c>
      <c r="D27" s="13"/>
      <c r="E27" s="6">
        <f>IF(C27="",,IF(D27="",,D27-C27))</f>
        <v>0</v>
      </c>
      <c r="F27" s="36">
        <f>IF(C27="",,IF(D27="",,SUM(D27/C27-1)))</f>
        <v>0</v>
      </c>
      <c r="G27" s="6">
        <f t="shared" si="3"/>
        <v>0</v>
      </c>
      <c r="U27" s="25">
        <v>22</v>
      </c>
    </row>
    <row r="28" spans="2:22">
      <c r="B28" s="31">
        <f>IF(B9="","",B27+1)</f>
        <v>41049</v>
      </c>
      <c r="C28" s="11" t="str">
        <f t="shared" si="0"/>
        <v/>
      </c>
      <c r="D28" s="13"/>
      <c r="E28" s="6">
        <f t="shared" si="1"/>
        <v>0</v>
      </c>
      <c r="F28" s="36">
        <f t="shared" si="2"/>
        <v>0</v>
      </c>
      <c r="G28" s="6">
        <f t="shared" si="3"/>
        <v>0</v>
      </c>
      <c r="U28" s="25">
        <v>23</v>
      </c>
    </row>
    <row r="29" spans="2:22">
      <c r="B29" s="31">
        <f>IF(B9="","",B28+1)</f>
        <v>41050</v>
      </c>
      <c r="C29" s="11" t="str">
        <f t="shared" si="0"/>
        <v/>
      </c>
      <c r="D29" s="13"/>
      <c r="E29" s="6">
        <f t="shared" si="1"/>
        <v>0</v>
      </c>
      <c r="F29" s="36">
        <f t="shared" si="2"/>
        <v>0</v>
      </c>
      <c r="G29" s="6">
        <f t="shared" si="3"/>
        <v>0</v>
      </c>
      <c r="U29" s="25">
        <v>24</v>
      </c>
    </row>
    <row r="30" spans="2:22">
      <c r="B30" s="31">
        <f>IF(B9="","",B29+1)</f>
        <v>41051</v>
      </c>
      <c r="C30" s="11" t="str">
        <f t="shared" si="0"/>
        <v/>
      </c>
      <c r="D30" s="13"/>
      <c r="E30" s="6">
        <f t="shared" si="1"/>
        <v>0</v>
      </c>
      <c r="F30" s="36">
        <f t="shared" si="2"/>
        <v>0</v>
      </c>
      <c r="G30" s="6">
        <f t="shared" si="3"/>
        <v>0</v>
      </c>
      <c r="U30" s="25">
        <v>25</v>
      </c>
    </row>
    <row r="31" spans="2:22">
      <c r="B31" s="31">
        <f>IF(B9="","",B30+1)</f>
        <v>41052</v>
      </c>
      <c r="C31" s="11" t="str">
        <f t="shared" si="0"/>
        <v/>
      </c>
      <c r="D31" s="13"/>
      <c r="E31" s="6">
        <f t="shared" si="1"/>
        <v>0</v>
      </c>
      <c r="F31" s="36">
        <f t="shared" si="2"/>
        <v>0</v>
      </c>
      <c r="G31" s="6">
        <f t="shared" si="3"/>
        <v>0</v>
      </c>
      <c r="U31" s="25">
        <v>26</v>
      </c>
    </row>
    <row r="32" spans="2:22">
      <c r="B32" s="31">
        <f>IF(B9="","",B31+1)</f>
        <v>41053</v>
      </c>
      <c r="C32" s="11" t="str">
        <f t="shared" si="0"/>
        <v/>
      </c>
      <c r="D32" s="13"/>
      <c r="E32" s="6">
        <f t="shared" si="1"/>
        <v>0</v>
      </c>
      <c r="F32" s="36">
        <f t="shared" si="2"/>
        <v>0</v>
      </c>
      <c r="G32" s="6">
        <f t="shared" si="3"/>
        <v>0</v>
      </c>
      <c r="U32" s="25">
        <v>27</v>
      </c>
    </row>
    <row r="33" spans="2:21">
      <c r="B33" s="31">
        <f>IF(B9="","",B32+1)</f>
        <v>41054</v>
      </c>
      <c r="C33" s="11" t="str">
        <f t="shared" si="0"/>
        <v/>
      </c>
      <c r="D33" s="13"/>
      <c r="E33" s="6">
        <f t="shared" si="1"/>
        <v>0</v>
      </c>
      <c r="F33" s="36">
        <f t="shared" si="2"/>
        <v>0</v>
      </c>
      <c r="G33" s="6">
        <f t="shared" si="3"/>
        <v>0</v>
      </c>
      <c r="U33" s="25">
        <v>28</v>
      </c>
    </row>
    <row r="34" spans="2:21">
      <c r="B34" s="31">
        <f>IF(B9="","",B33+1)</f>
        <v>41055</v>
      </c>
      <c r="C34" s="11" t="str">
        <f t="shared" si="0"/>
        <v/>
      </c>
      <c r="D34" s="13"/>
      <c r="E34" s="6">
        <f t="shared" si="1"/>
        <v>0</v>
      </c>
      <c r="F34" s="36">
        <f t="shared" si="2"/>
        <v>0</v>
      </c>
      <c r="G34" s="6">
        <f t="shared" si="3"/>
        <v>0</v>
      </c>
      <c r="U34" s="25">
        <f>IF(S22&lt;29,"",29)</f>
        <v>29</v>
      </c>
    </row>
    <row r="35" spans="2:21">
      <c r="B35" s="31">
        <f>IF(B9="","",B34+1)</f>
        <v>41056</v>
      </c>
      <c r="C35" s="11" t="str">
        <f t="shared" si="0"/>
        <v/>
      </c>
      <c r="D35" s="13"/>
      <c r="E35" s="6">
        <f t="shared" si="1"/>
        <v>0</v>
      </c>
      <c r="F35" s="36">
        <f t="shared" si="2"/>
        <v>0</v>
      </c>
      <c r="G35" s="6">
        <f t="shared" si="3"/>
        <v>0</v>
      </c>
      <c r="U35" s="25">
        <f>IF(S22&lt;30,"",30)</f>
        <v>30</v>
      </c>
    </row>
    <row r="36" spans="2:21">
      <c r="B36" s="31">
        <f>IF(B35="","",IF(B35+1=DATE(YEAR($B$9),MONTH($B$9)+1,DAY(1)), "", B35+1))</f>
        <v>41057</v>
      </c>
      <c r="C36" s="11" t="str">
        <f t="shared" si="0"/>
        <v/>
      </c>
      <c r="D36" s="13"/>
      <c r="E36" s="6">
        <f t="shared" si="1"/>
        <v>0</v>
      </c>
      <c r="F36" s="36">
        <f t="shared" si="2"/>
        <v>0</v>
      </c>
      <c r="G36" s="6">
        <f t="shared" si="3"/>
        <v>0</v>
      </c>
      <c r="U36" s="25">
        <f>IF(S22&lt;31,"",31)</f>
        <v>31</v>
      </c>
    </row>
    <row r="37" spans="2:21">
      <c r="B37" s="31">
        <f>IF(B36="","",IF(B36+1=DATE(YEAR($B$9),MONTH($B$9)+1,DAY(1)), "", B36+1))</f>
        <v>41058</v>
      </c>
      <c r="C37" s="11" t="str">
        <f t="shared" si="0"/>
        <v/>
      </c>
      <c r="D37" s="13"/>
      <c r="E37" s="6">
        <f t="shared" si="1"/>
        <v>0</v>
      </c>
      <c r="F37" s="36">
        <f t="shared" si="2"/>
        <v>0</v>
      </c>
      <c r="G37" s="6">
        <f t="shared" si="3"/>
        <v>0</v>
      </c>
      <c r="I37" s="40"/>
    </row>
    <row r="38" spans="2:21">
      <c r="B38" s="31">
        <f t="shared" ref="B38:B39" si="4">IF(B37="","",IF(B37+1=DATE(YEAR($B$9),MONTH($B$9)+1,DAY(1)), "", B37+1))</f>
        <v>41059</v>
      </c>
      <c r="C38" s="11" t="str">
        <f t="shared" si="0"/>
        <v/>
      </c>
      <c r="D38" s="13"/>
      <c r="E38" s="6">
        <f t="shared" si="1"/>
        <v>0</v>
      </c>
      <c r="F38" s="36">
        <f t="shared" si="2"/>
        <v>0</v>
      </c>
      <c r="G38" s="6">
        <f t="shared" si="3"/>
        <v>0</v>
      </c>
    </row>
    <row r="39" spans="2:21" ht="15.75" thickBot="1">
      <c r="B39" s="31">
        <f t="shared" si="4"/>
        <v>41060</v>
      </c>
      <c r="C39" s="11" t="str">
        <f t="shared" si="0"/>
        <v/>
      </c>
      <c r="D39" s="13"/>
      <c r="E39" s="6">
        <f t="shared" si="1"/>
        <v>0</v>
      </c>
      <c r="F39" s="36">
        <f t="shared" si="2"/>
        <v>0</v>
      </c>
      <c r="G39" s="39">
        <f t="shared" si="3"/>
        <v>0</v>
      </c>
    </row>
    <row r="40" spans="2:21" ht="15.75" thickBot="1">
      <c r="D40" s="10" t="s">
        <v>21</v>
      </c>
      <c r="E40" s="7">
        <f>SUM(E9:E39)</f>
        <v>0</v>
      </c>
      <c r="F40" s="37">
        <f>IFERROR((E5+E40)/E5-1,0)</f>
        <v>0</v>
      </c>
      <c r="G40" s="7">
        <f>(E5+E40)-E5</f>
        <v>0</v>
      </c>
    </row>
  </sheetData>
  <sheetProtection sheet="1" objects="1" scenarios="1" selectLockedCells="1"/>
  <mergeCells count="7">
    <mergeCell ref="S20:S21"/>
    <mergeCell ref="B7:B8"/>
    <mergeCell ref="C7:C8"/>
    <mergeCell ref="D7:D8"/>
    <mergeCell ref="E7:E8"/>
    <mergeCell ref="F7:F8"/>
    <mergeCell ref="G7:G8"/>
  </mergeCells>
  <conditionalFormatting sqref="J7:K8 E9:G40">
    <cfRule type="cellIs" dxfId="15" priority="4" operator="lessThan">
      <formula>0</formula>
    </cfRule>
  </conditionalFormatting>
  <conditionalFormatting sqref="G9:G39">
    <cfRule type="expression" dxfId="14" priority="1">
      <formula>(D9=0)</formula>
    </cfRule>
  </conditionalFormatting>
  <conditionalFormatting sqref="J7:K8">
    <cfRule type="containsText" dxfId="13" priority="2" operator="containsText" text="NUL">
      <formula>NOT(ISERROR(SEARCH("NUL",J7)))</formula>
    </cfRule>
  </conditionalFormatting>
  <conditionalFormatting sqref="J7:K8 E9:G40">
    <cfRule type="cellIs" dxfId="12" priority="3" operator="greaterThan">
      <formula>0</formula>
    </cfRule>
  </conditionalFormatting>
  <dataValidations count="3">
    <dataValidation type="list" allowBlank="1" showInputMessage="1" showErrorMessage="1" sqref="D5">
      <formula1>IF(S22=28,$U$6:$U$33,IF(S22=29,$U$6:$U$34,IF(S22=30,$U$6:$U$35,$U$6:$U$36)))</formula1>
    </dataValidation>
    <dataValidation type="list" allowBlank="1" showInputMessage="1" showErrorMessage="1" sqref="B5">
      <formula1>$S$6:$S$17</formula1>
    </dataValidation>
    <dataValidation type="list" allowBlank="1" showInputMessage="1" showErrorMessage="1" sqref="C5">
      <formula1>$V$6:$V$24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X40"/>
  <sheetViews>
    <sheetView topLeftCell="A4" workbookViewId="0">
      <selection activeCell="D15" sqref="D15"/>
    </sheetView>
  </sheetViews>
  <sheetFormatPr defaultRowHeight="15"/>
  <cols>
    <col min="1" max="1" width="5.42578125" customWidth="1"/>
    <col min="2" max="2" width="18.5703125" style="2" customWidth="1"/>
    <col min="3" max="5" width="18.5703125" style="8" customWidth="1"/>
    <col min="6" max="6" width="18.5703125" style="35" customWidth="1"/>
    <col min="7" max="7" width="18.85546875" style="32" customWidth="1"/>
    <col min="8" max="8" width="10.7109375" customWidth="1"/>
    <col min="9" max="9" width="15.28515625" style="22" customWidth="1"/>
    <col min="10" max="10" width="11.28515625" style="3" customWidth="1"/>
    <col min="11" max="11" width="9.140625" style="33"/>
    <col min="19" max="20" width="13.140625" style="4" hidden="1" customWidth="1"/>
    <col min="21" max="21" width="13.140625" style="22" hidden="1" customWidth="1"/>
    <col min="22" max="22" width="9.140625" style="4" hidden="1" customWidth="1"/>
    <col min="24" max="24" width="15.5703125" customWidth="1"/>
  </cols>
  <sheetData>
    <row r="2" spans="1:24" ht="23.25">
      <c r="B2" s="18" t="s">
        <v>25</v>
      </c>
    </row>
    <row r="4" spans="1:24">
      <c r="B4" s="5" t="s">
        <v>0</v>
      </c>
      <c r="C4" s="9" t="s">
        <v>1</v>
      </c>
      <c r="D4" s="9" t="s">
        <v>26</v>
      </c>
      <c r="E4" s="9" t="s">
        <v>18</v>
      </c>
    </row>
    <row r="5" spans="1:24">
      <c r="B5" s="20" t="s">
        <v>2</v>
      </c>
      <c r="C5" s="17">
        <v>2012</v>
      </c>
      <c r="D5" s="17">
        <v>1</v>
      </c>
      <c r="E5" s="13"/>
      <c r="S5" s="15" t="s">
        <v>5</v>
      </c>
      <c r="T5" s="15" t="s">
        <v>17</v>
      </c>
      <c r="U5" s="24" t="s">
        <v>15</v>
      </c>
      <c r="V5" s="15" t="s">
        <v>16</v>
      </c>
    </row>
    <row r="6" spans="1:24">
      <c r="A6" s="42"/>
      <c r="B6" s="43"/>
      <c r="C6" s="41"/>
      <c r="D6" s="44"/>
      <c r="E6" s="41"/>
      <c r="F6" s="45"/>
      <c r="G6" s="46"/>
      <c r="H6" s="47"/>
      <c r="J6" s="16" t="s">
        <v>24</v>
      </c>
      <c r="K6" s="34" t="s">
        <v>20</v>
      </c>
      <c r="S6" s="28" t="s">
        <v>3</v>
      </c>
      <c r="T6" s="28">
        <v>1</v>
      </c>
      <c r="U6" s="25">
        <v>1</v>
      </c>
      <c r="V6" s="28">
        <v>2012</v>
      </c>
      <c r="X6" s="2"/>
    </row>
    <row r="7" spans="1:24">
      <c r="B7" s="50" t="s">
        <v>15</v>
      </c>
      <c r="C7" s="52" t="s">
        <v>18</v>
      </c>
      <c r="D7" s="52" t="s">
        <v>19</v>
      </c>
      <c r="E7" s="53" t="s">
        <v>28</v>
      </c>
      <c r="F7" s="54" t="s">
        <v>29</v>
      </c>
      <c r="G7" s="56" t="s">
        <v>30</v>
      </c>
      <c r="I7" s="23" t="s">
        <v>22</v>
      </c>
      <c r="J7" s="6" t="str">
        <f>IF(MAX(E7:E38)&lt;=0,"NUL",MAX(E7:E38))</f>
        <v>NUL</v>
      </c>
      <c r="K7" s="38" t="str">
        <f>IF(MAX(F7:F38)&lt;=0,"NUL",MAX(F7:F38))</f>
        <v>NUL</v>
      </c>
      <c r="S7" s="28" t="s">
        <v>4</v>
      </c>
      <c r="T7" s="28">
        <v>2</v>
      </c>
      <c r="U7" s="25">
        <v>2</v>
      </c>
      <c r="V7" s="28">
        <v>2013</v>
      </c>
    </row>
    <row r="8" spans="1:24">
      <c r="B8" s="51"/>
      <c r="C8" s="51"/>
      <c r="D8" s="51"/>
      <c r="E8" s="51"/>
      <c r="F8" s="55"/>
      <c r="G8" s="51"/>
      <c r="H8" s="1"/>
      <c r="I8" s="24" t="s">
        <v>23</v>
      </c>
      <c r="J8" s="6" t="str">
        <f>IF(MIN(E9:E39)&gt;=0,"NUL",MIN(E9:E39))</f>
        <v>NUL</v>
      </c>
      <c r="K8" s="38" t="str">
        <f>IF(MIN(F9:F39)&gt;=0,"NUL",MIN(F9:F39))</f>
        <v>NUL</v>
      </c>
      <c r="S8" s="28" t="s">
        <v>6</v>
      </c>
      <c r="T8" s="28">
        <v>3</v>
      </c>
      <c r="U8" s="25">
        <v>3</v>
      </c>
      <c r="V8" s="28">
        <v>2014</v>
      </c>
    </row>
    <row r="9" spans="1:24">
      <c r="B9" s="30">
        <f>IF(B5="","",IF(C5="","",DATE(C5,VLOOKUP(B5,S6:T17,2,FALSE),"1")))</f>
        <v>41061</v>
      </c>
      <c r="C9" s="11" t="str">
        <f>IF(B9="","",IF(B9=DATE($C$5,VLOOKUP($B$5,$S$6:$T$17,2,FALSE),$D$5),IF($E$5="","",$E$5),""))</f>
        <v/>
      </c>
      <c r="D9" s="12"/>
      <c r="E9" s="6">
        <f>IF(C9="",,IF(D9="",,D9-C9))</f>
        <v>0</v>
      </c>
      <c r="F9" s="36">
        <f>IF(C9="",,IF(D9="",,SUM(D9/C9-1)))</f>
        <v>0</v>
      </c>
      <c r="G9" s="6">
        <f>E9</f>
        <v>0</v>
      </c>
      <c r="S9" s="28" t="s">
        <v>7</v>
      </c>
      <c r="T9" s="28">
        <v>4</v>
      </c>
      <c r="U9" s="25">
        <v>4</v>
      </c>
      <c r="V9" s="28">
        <v>2015</v>
      </c>
    </row>
    <row r="10" spans="1:24">
      <c r="B10" s="31">
        <f>IF(B9="","",B9+1)</f>
        <v>41062</v>
      </c>
      <c r="C10" s="11" t="str">
        <f t="shared" ref="C10:C39" si="0">IF(B10="","",IF(B10=DATE($C$5,VLOOKUP($B$5,$S$6:$T$17,2,FALSE),$D$5),IF($E$5="","",$E$5),IF(D9="","",D9)))</f>
        <v/>
      </c>
      <c r="D10" s="13"/>
      <c r="E10" s="6">
        <f t="shared" ref="E10:E39" si="1">IF(C10="",,IF(D10="",,D10-C10))</f>
        <v>0</v>
      </c>
      <c r="F10" s="36">
        <f t="shared" ref="F10:F39" si="2">IF(C10="",,IF(D10="",,SUM(D10/C10-1)))</f>
        <v>0</v>
      </c>
      <c r="G10" s="6">
        <f>IF(E10="",,SUM(G9,E10))</f>
        <v>0</v>
      </c>
      <c r="S10" s="28" t="s">
        <v>8</v>
      </c>
      <c r="T10" s="28">
        <v>5</v>
      </c>
      <c r="U10" s="25">
        <v>5</v>
      </c>
      <c r="V10" s="28">
        <v>2016</v>
      </c>
    </row>
    <row r="11" spans="1:24">
      <c r="B11" s="31">
        <f>IF(B9="","",B10+1)</f>
        <v>41063</v>
      </c>
      <c r="C11" s="11" t="str">
        <f t="shared" si="0"/>
        <v/>
      </c>
      <c r="D11" s="13"/>
      <c r="E11" s="6">
        <f t="shared" si="1"/>
        <v>0</v>
      </c>
      <c r="F11" s="36">
        <f t="shared" si="2"/>
        <v>0</v>
      </c>
      <c r="G11" s="6">
        <f t="shared" ref="G11:G39" si="3">SUM(G10,E11)</f>
        <v>0</v>
      </c>
      <c r="S11" s="28" t="s">
        <v>2</v>
      </c>
      <c r="T11" s="28">
        <v>6</v>
      </c>
      <c r="U11" s="25">
        <v>6</v>
      </c>
      <c r="V11" s="28">
        <v>2017</v>
      </c>
    </row>
    <row r="12" spans="1:24">
      <c r="B12" s="31">
        <f>IF(B9="","",B11+1)</f>
        <v>41064</v>
      </c>
      <c r="C12" s="11" t="str">
        <f t="shared" si="0"/>
        <v/>
      </c>
      <c r="D12" s="13"/>
      <c r="E12" s="6">
        <f t="shared" si="1"/>
        <v>0</v>
      </c>
      <c r="F12" s="36">
        <f t="shared" si="2"/>
        <v>0</v>
      </c>
      <c r="G12" s="6">
        <f t="shared" si="3"/>
        <v>0</v>
      </c>
      <c r="S12" s="28" t="s">
        <v>9</v>
      </c>
      <c r="T12" s="28">
        <v>7</v>
      </c>
      <c r="U12" s="25">
        <v>7</v>
      </c>
      <c r="V12" s="28">
        <v>2018</v>
      </c>
    </row>
    <row r="13" spans="1:24">
      <c r="B13" s="31">
        <f>IF(B9="","",B12+1)</f>
        <v>41065</v>
      </c>
      <c r="C13" s="11" t="str">
        <f t="shared" si="0"/>
        <v/>
      </c>
      <c r="D13" s="13"/>
      <c r="E13" s="6">
        <f t="shared" si="1"/>
        <v>0</v>
      </c>
      <c r="F13" s="36">
        <f t="shared" si="2"/>
        <v>0</v>
      </c>
      <c r="G13" s="6">
        <f t="shared" si="3"/>
        <v>0</v>
      </c>
      <c r="S13" s="28" t="s">
        <v>10</v>
      </c>
      <c r="T13" s="28">
        <v>8</v>
      </c>
      <c r="U13" s="25">
        <v>8</v>
      </c>
      <c r="V13" s="28">
        <v>2019</v>
      </c>
    </row>
    <row r="14" spans="1:24">
      <c r="B14" s="31">
        <f>IF(B9="","",B13+1)</f>
        <v>41066</v>
      </c>
      <c r="C14" s="11" t="str">
        <f t="shared" si="0"/>
        <v/>
      </c>
      <c r="D14" s="13"/>
      <c r="E14" s="6">
        <f t="shared" si="1"/>
        <v>0</v>
      </c>
      <c r="F14" s="36">
        <f t="shared" si="2"/>
        <v>0</v>
      </c>
      <c r="G14" s="6">
        <f t="shared" si="3"/>
        <v>0</v>
      </c>
      <c r="S14" s="28" t="s">
        <v>11</v>
      </c>
      <c r="T14" s="28">
        <v>9</v>
      </c>
      <c r="U14" s="25">
        <v>9</v>
      </c>
      <c r="V14" s="28">
        <v>2020</v>
      </c>
    </row>
    <row r="15" spans="1:24">
      <c r="B15" s="31">
        <f>IF(B9="","",B14+1)</f>
        <v>41067</v>
      </c>
      <c r="C15" s="11" t="str">
        <f t="shared" si="0"/>
        <v/>
      </c>
      <c r="D15" s="13"/>
      <c r="E15" s="6">
        <f t="shared" si="1"/>
        <v>0</v>
      </c>
      <c r="F15" s="36">
        <f t="shared" si="2"/>
        <v>0</v>
      </c>
      <c r="G15" s="6">
        <f t="shared" si="3"/>
        <v>0</v>
      </c>
      <c r="S15" s="28" t="s">
        <v>12</v>
      </c>
      <c r="T15" s="28">
        <v>10</v>
      </c>
      <c r="U15" s="25">
        <v>10</v>
      </c>
      <c r="V15" s="28">
        <v>2021</v>
      </c>
    </row>
    <row r="16" spans="1:24">
      <c r="B16" s="31">
        <f>IF(B9="","",B15+1)</f>
        <v>41068</v>
      </c>
      <c r="C16" s="11" t="str">
        <f t="shared" si="0"/>
        <v/>
      </c>
      <c r="D16" s="13"/>
      <c r="E16" s="6">
        <f t="shared" si="1"/>
        <v>0</v>
      </c>
      <c r="F16" s="36">
        <f t="shared" si="2"/>
        <v>0</v>
      </c>
      <c r="G16" s="6">
        <f t="shared" si="3"/>
        <v>0</v>
      </c>
      <c r="S16" s="28" t="s">
        <v>13</v>
      </c>
      <c r="T16" s="28">
        <v>11</v>
      </c>
      <c r="U16" s="25">
        <v>11</v>
      </c>
      <c r="V16" s="28">
        <v>2022</v>
      </c>
    </row>
    <row r="17" spans="2:22">
      <c r="B17" s="31">
        <f>IF(B9="","",B16+1)</f>
        <v>41069</v>
      </c>
      <c r="C17" s="11" t="str">
        <f t="shared" si="0"/>
        <v/>
      </c>
      <c r="D17" s="13"/>
      <c r="E17" s="6">
        <f t="shared" si="1"/>
        <v>0</v>
      </c>
      <c r="F17" s="36">
        <f t="shared" si="2"/>
        <v>0</v>
      </c>
      <c r="G17" s="6">
        <f t="shared" si="3"/>
        <v>0</v>
      </c>
      <c r="S17" s="28" t="s">
        <v>14</v>
      </c>
      <c r="T17" s="28">
        <v>12</v>
      </c>
      <c r="U17" s="25">
        <v>12</v>
      </c>
      <c r="V17" s="28">
        <v>2023</v>
      </c>
    </row>
    <row r="18" spans="2:22">
      <c r="B18" s="31">
        <f>IF(B9="","",B17+1)</f>
        <v>41070</v>
      </c>
      <c r="C18" s="11" t="str">
        <f t="shared" si="0"/>
        <v/>
      </c>
      <c r="D18" s="13"/>
      <c r="E18" s="6">
        <f t="shared" si="1"/>
        <v>0</v>
      </c>
      <c r="F18" s="36">
        <f t="shared" si="2"/>
        <v>0</v>
      </c>
      <c r="G18" s="6">
        <f t="shared" si="3"/>
        <v>0</v>
      </c>
      <c r="S18" s="29"/>
      <c r="U18" s="27">
        <v>13</v>
      </c>
      <c r="V18" s="28">
        <v>2024</v>
      </c>
    </row>
    <row r="19" spans="2:22">
      <c r="B19" s="31">
        <f>IF(B9="","",B18+1)</f>
        <v>41071</v>
      </c>
      <c r="C19" s="11" t="str">
        <f t="shared" si="0"/>
        <v/>
      </c>
      <c r="D19" s="13"/>
      <c r="E19" s="6">
        <f t="shared" si="1"/>
        <v>0</v>
      </c>
      <c r="F19" s="36">
        <f t="shared" si="2"/>
        <v>0</v>
      </c>
      <c r="G19" s="6">
        <f t="shared" si="3"/>
        <v>0</v>
      </c>
      <c r="T19" s="19"/>
      <c r="U19" s="26">
        <v>14</v>
      </c>
      <c r="V19" s="28">
        <v>2025</v>
      </c>
    </row>
    <row r="20" spans="2:22">
      <c r="B20" s="31">
        <f>IF(B9="","",B19+1)</f>
        <v>41072</v>
      </c>
      <c r="C20" s="11" t="str">
        <f t="shared" si="0"/>
        <v/>
      </c>
      <c r="D20" s="13"/>
      <c r="E20" s="6">
        <f t="shared" si="1"/>
        <v>0</v>
      </c>
      <c r="F20" s="36">
        <f t="shared" si="2"/>
        <v>0</v>
      </c>
      <c r="G20" s="6">
        <f t="shared" si="3"/>
        <v>0</v>
      </c>
      <c r="S20" s="48" t="s">
        <v>27</v>
      </c>
      <c r="U20" s="25">
        <v>15</v>
      </c>
      <c r="V20" s="28">
        <v>2026</v>
      </c>
    </row>
    <row r="21" spans="2:22">
      <c r="B21" s="31">
        <f>IF(B9="","",B20+1)</f>
        <v>41073</v>
      </c>
      <c r="C21" s="11" t="str">
        <f t="shared" si="0"/>
        <v/>
      </c>
      <c r="D21" s="13"/>
      <c r="E21" s="6">
        <f t="shared" si="1"/>
        <v>0</v>
      </c>
      <c r="F21" s="36">
        <f t="shared" si="2"/>
        <v>0</v>
      </c>
      <c r="G21" s="6">
        <f t="shared" si="3"/>
        <v>0</v>
      </c>
      <c r="I21" s="21"/>
      <c r="S21" s="49"/>
      <c r="U21" s="25">
        <v>16</v>
      </c>
      <c r="V21" s="28">
        <v>2027</v>
      </c>
    </row>
    <row r="22" spans="2:22">
      <c r="B22" s="31">
        <f>IF(B9="","",B21+1)</f>
        <v>41074</v>
      </c>
      <c r="C22" s="11" t="str">
        <f t="shared" si="0"/>
        <v/>
      </c>
      <c r="D22" s="13"/>
      <c r="E22" s="6">
        <f t="shared" si="1"/>
        <v>0</v>
      </c>
      <c r="F22" s="36">
        <f t="shared" si="2"/>
        <v>0</v>
      </c>
      <c r="G22" s="6">
        <f t="shared" si="3"/>
        <v>0</v>
      </c>
      <c r="S22" s="28">
        <f>DAY(DATE(C5,VLOOKUP(B5,S6:T17,2,FALSE)+1,1)-1)</f>
        <v>30</v>
      </c>
      <c r="U22" s="25">
        <v>17</v>
      </c>
      <c r="V22" s="28">
        <v>2028</v>
      </c>
    </row>
    <row r="23" spans="2:22">
      <c r="B23" s="31">
        <f>IF(B9="","",B22+1)</f>
        <v>41075</v>
      </c>
      <c r="C23" s="11" t="str">
        <f t="shared" si="0"/>
        <v/>
      </c>
      <c r="D23" s="13"/>
      <c r="E23" s="6">
        <f t="shared" si="1"/>
        <v>0</v>
      </c>
      <c r="F23" s="36">
        <f t="shared" si="2"/>
        <v>0</v>
      </c>
      <c r="G23" s="6">
        <f t="shared" si="3"/>
        <v>0</v>
      </c>
      <c r="U23" s="25">
        <v>18</v>
      </c>
      <c r="V23" s="28">
        <v>2029</v>
      </c>
    </row>
    <row r="24" spans="2:22">
      <c r="B24" s="31">
        <f>IF(B9="","",B23+1)</f>
        <v>41076</v>
      </c>
      <c r="C24" s="11" t="str">
        <f t="shared" si="0"/>
        <v/>
      </c>
      <c r="D24" s="13"/>
      <c r="E24" s="6">
        <f t="shared" si="1"/>
        <v>0</v>
      </c>
      <c r="F24" s="36">
        <f t="shared" si="2"/>
        <v>0</v>
      </c>
      <c r="G24" s="6">
        <f t="shared" si="3"/>
        <v>0</v>
      </c>
      <c r="T24" s="14"/>
      <c r="U24" s="25">
        <v>19</v>
      </c>
      <c r="V24" s="28">
        <v>2030</v>
      </c>
    </row>
    <row r="25" spans="2:22">
      <c r="B25" s="31">
        <f>IF(B9="","",B24+1)</f>
        <v>41077</v>
      </c>
      <c r="C25" s="11" t="str">
        <f t="shared" si="0"/>
        <v/>
      </c>
      <c r="D25" s="13"/>
      <c r="E25" s="6">
        <f>IF(C25="",,IF(D25="",,D25-C25))</f>
        <v>0</v>
      </c>
      <c r="F25" s="36">
        <f>IF(C25="",,IF(D25="",,SUM(D25/C25-1)))</f>
        <v>0</v>
      </c>
      <c r="G25" s="6">
        <f t="shared" si="3"/>
        <v>0</v>
      </c>
      <c r="S25" s="14"/>
      <c r="U25" s="25">
        <v>20</v>
      </c>
    </row>
    <row r="26" spans="2:22">
      <c r="B26" s="31">
        <f>IF(B9="","",B25+1)</f>
        <v>41078</v>
      </c>
      <c r="C26" s="11" t="str">
        <f t="shared" si="0"/>
        <v/>
      </c>
      <c r="D26" s="13"/>
      <c r="E26" s="6">
        <f>IF(C26="",,IF(D26="",,D26-C26))</f>
        <v>0</v>
      </c>
      <c r="F26" s="36">
        <f>IF(C26="",,IF(D26="",,SUM(D26/C26-1)))</f>
        <v>0</v>
      </c>
      <c r="G26" s="6">
        <f t="shared" si="3"/>
        <v>0</v>
      </c>
      <c r="U26" s="25">
        <v>21</v>
      </c>
    </row>
    <row r="27" spans="2:22">
      <c r="B27" s="31">
        <f>IF(B9="","",B26+1)</f>
        <v>41079</v>
      </c>
      <c r="C27" s="11" t="str">
        <f t="shared" si="0"/>
        <v/>
      </c>
      <c r="D27" s="13"/>
      <c r="E27" s="6">
        <f>IF(C27="",,IF(D27="",,D27-C27))</f>
        <v>0</v>
      </c>
      <c r="F27" s="36">
        <f>IF(C27="",,IF(D27="",,SUM(D27/C27-1)))</f>
        <v>0</v>
      </c>
      <c r="G27" s="6">
        <f t="shared" si="3"/>
        <v>0</v>
      </c>
      <c r="U27" s="25">
        <v>22</v>
      </c>
    </row>
    <row r="28" spans="2:22">
      <c r="B28" s="31">
        <f>IF(B9="","",B27+1)</f>
        <v>41080</v>
      </c>
      <c r="C28" s="11" t="str">
        <f t="shared" si="0"/>
        <v/>
      </c>
      <c r="D28" s="13"/>
      <c r="E28" s="6">
        <f t="shared" si="1"/>
        <v>0</v>
      </c>
      <c r="F28" s="36">
        <f t="shared" si="2"/>
        <v>0</v>
      </c>
      <c r="G28" s="6">
        <f t="shared" si="3"/>
        <v>0</v>
      </c>
      <c r="U28" s="25">
        <v>23</v>
      </c>
    </row>
    <row r="29" spans="2:22">
      <c r="B29" s="31">
        <f>IF(B9="","",B28+1)</f>
        <v>41081</v>
      </c>
      <c r="C29" s="11" t="str">
        <f t="shared" si="0"/>
        <v/>
      </c>
      <c r="D29" s="13"/>
      <c r="E29" s="6">
        <f t="shared" si="1"/>
        <v>0</v>
      </c>
      <c r="F29" s="36">
        <f t="shared" si="2"/>
        <v>0</v>
      </c>
      <c r="G29" s="6">
        <f t="shared" si="3"/>
        <v>0</v>
      </c>
      <c r="U29" s="25">
        <v>24</v>
      </c>
    </row>
    <row r="30" spans="2:22">
      <c r="B30" s="31">
        <f>IF(B9="","",B29+1)</f>
        <v>41082</v>
      </c>
      <c r="C30" s="11" t="str">
        <f t="shared" si="0"/>
        <v/>
      </c>
      <c r="D30" s="13"/>
      <c r="E30" s="6">
        <f t="shared" si="1"/>
        <v>0</v>
      </c>
      <c r="F30" s="36">
        <f t="shared" si="2"/>
        <v>0</v>
      </c>
      <c r="G30" s="6">
        <f t="shared" si="3"/>
        <v>0</v>
      </c>
      <c r="U30" s="25">
        <v>25</v>
      </c>
    </row>
    <row r="31" spans="2:22">
      <c r="B31" s="31">
        <f>IF(B9="","",B30+1)</f>
        <v>41083</v>
      </c>
      <c r="C31" s="11" t="str">
        <f t="shared" si="0"/>
        <v/>
      </c>
      <c r="D31" s="13"/>
      <c r="E31" s="6">
        <f t="shared" si="1"/>
        <v>0</v>
      </c>
      <c r="F31" s="36">
        <f t="shared" si="2"/>
        <v>0</v>
      </c>
      <c r="G31" s="6">
        <f t="shared" si="3"/>
        <v>0</v>
      </c>
      <c r="U31" s="25">
        <v>26</v>
      </c>
    </row>
    <row r="32" spans="2:22">
      <c r="B32" s="31">
        <f>IF(B9="","",B31+1)</f>
        <v>41084</v>
      </c>
      <c r="C32" s="11" t="str">
        <f t="shared" si="0"/>
        <v/>
      </c>
      <c r="D32" s="13"/>
      <c r="E32" s="6">
        <f t="shared" si="1"/>
        <v>0</v>
      </c>
      <c r="F32" s="36">
        <f t="shared" si="2"/>
        <v>0</v>
      </c>
      <c r="G32" s="6">
        <f t="shared" si="3"/>
        <v>0</v>
      </c>
      <c r="U32" s="25">
        <v>27</v>
      </c>
    </row>
    <row r="33" spans="2:21">
      <c r="B33" s="31">
        <f>IF(B9="","",B32+1)</f>
        <v>41085</v>
      </c>
      <c r="C33" s="11" t="str">
        <f t="shared" si="0"/>
        <v/>
      </c>
      <c r="D33" s="13"/>
      <c r="E33" s="6">
        <f t="shared" si="1"/>
        <v>0</v>
      </c>
      <c r="F33" s="36">
        <f t="shared" si="2"/>
        <v>0</v>
      </c>
      <c r="G33" s="6">
        <f t="shared" si="3"/>
        <v>0</v>
      </c>
      <c r="U33" s="25">
        <v>28</v>
      </c>
    </row>
    <row r="34" spans="2:21">
      <c r="B34" s="31">
        <f>IF(B9="","",B33+1)</f>
        <v>41086</v>
      </c>
      <c r="C34" s="11" t="str">
        <f t="shared" si="0"/>
        <v/>
      </c>
      <c r="D34" s="13"/>
      <c r="E34" s="6">
        <f t="shared" si="1"/>
        <v>0</v>
      </c>
      <c r="F34" s="36">
        <f t="shared" si="2"/>
        <v>0</v>
      </c>
      <c r="G34" s="6">
        <f t="shared" si="3"/>
        <v>0</v>
      </c>
      <c r="U34" s="25">
        <f>IF(S22&lt;29,"",29)</f>
        <v>29</v>
      </c>
    </row>
    <row r="35" spans="2:21">
      <c r="B35" s="31">
        <f>IF(B9="","",B34+1)</f>
        <v>41087</v>
      </c>
      <c r="C35" s="11" t="str">
        <f t="shared" si="0"/>
        <v/>
      </c>
      <c r="D35" s="13"/>
      <c r="E35" s="6">
        <f t="shared" si="1"/>
        <v>0</v>
      </c>
      <c r="F35" s="36">
        <f t="shared" si="2"/>
        <v>0</v>
      </c>
      <c r="G35" s="6">
        <f t="shared" si="3"/>
        <v>0</v>
      </c>
      <c r="U35" s="25">
        <f>IF(S22&lt;30,"",30)</f>
        <v>30</v>
      </c>
    </row>
    <row r="36" spans="2:21">
      <c r="B36" s="31">
        <f>IF(B35="","",IF(B35+1=DATE(YEAR($B$9),MONTH($B$9)+1,DAY(1)), "", B35+1))</f>
        <v>41088</v>
      </c>
      <c r="C36" s="11" t="str">
        <f t="shared" si="0"/>
        <v/>
      </c>
      <c r="D36" s="13"/>
      <c r="E36" s="6">
        <f t="shared" si="1"/>
        <v>0</v>
      </c>
      <c r="F36" s="36">
        <f t="shared" si="2"/>
        <v>0</v>
      </c>
      <c r="G36" s="6">
        <f t="shared" si="3"/>
        <v>0</v>
      </c>
      <c r="U36" s="25" t="str">
        <f>IF(S22&lt;31,"",31)</f>
        <v/>
      </c>
    </row>
    <row r="37" spans="2:21">
      <c r="B37" s="31">
        <f>IF(B36="","",IF(B36+1=DATE(YEAR($B$9),MONTH($B$9)+1,DAY(1)), "", B36+1))</f>
        <v>41089</v>
      </c>
      <c r="C37" s="11" t="str">
        <f t="shared" si="0"/>
        <v/>
      </c>
      <c r="D37" s="13"/>
      <c r="E37" s="6">
        <f t="shared" si="1"/>
        <v>0</v>
      </c>
      <c r="F37" s="36">
        <f t="shared" si="2"/>
        <v>0</v>
      </c>
      <c r="G37" s="6">
        <f t="shared" si="3"/>
        <v>0</v>
      </c>
      <c r="I37" s="40"/>
    </row>
    <row r="38" spans="2:21">
      <c r="B38" s="31">
        <f t="shared" ref="B38:B39" si="4">IF(B37="","",IF(B37+1=DATE(YEAR($B$9),MONTH($B$9)+1,DAY(1)), "", B37+1))</f>
        <v>41090</v>
      </c>
      <c r="C38" s="11" t="str">
        <f t="shared" si="0"/>
        <v/>
      </c>
      <c r="D38" s="13"/>
      <c r="E38" s="6">
        <f t="shared" si="1"/>
        <v>0</v>
      </c>
      <c r="F38" s="36">
        <f t="shared" si="2"/>
        <v>0</v>
      </c>
      <c r="G38" s="6">
        <f t="shared" si="3"/>
        <v>0</v>
      </c>
    </row>
    <row r="39" spans="2:21" ht="15.75" thickBot="1">
      <c r="B39" s="31" t="str">
        <f t="shared" si="4"/>
        <v/>
      </c>
      <c r="C39" s="11" t="str">
        <f t="shared" si="0"/>
        <v/>
      </c>
      <c r="D39" s="13"/>
      <c r="E39" s="6">
        <f t="shared" si="1"/>
        <v>0</v>
      </c>
      <c r="F39" s="36">
        <f t="shared" si="2"/>
        <v>0</v>
      </c>
      <c r="G39" s="39">
        <f t="shared" si="3"/>
        <v>0</v>
      </c>
    </row>
    <row r="40" spans="2:21" ht="15.75" thickBot="1">
      <c r="D40" s="10" t="s">
        <v>21</v>
      </c>
      <c r="E40" s="7">
        <f>SUM(E9:E39)</f>
        <v>0</v>
      </c>
      <c r="F40" s="37">
        <f>IFERROR((E5+E40)/E5-1,0)</f>
        <v>0</v>
      </c>
      <c r="G40" s="7">
        <f>(E5+E40)-E5</f>
        <v>0</v>
      </c>
    </row>
  </sheetData>
  <sheetProtection sheet="1" objects="1" scenarios="1" selectLockedCells="1"/>
  <mergeCells count="7">
    <mergeCell ref="S20:S21"/>
    <mergeCell ref="B7:B8"/>
    <mergeCell ref="C7:C8"/>
    <mergeCell ref="D7:D8"/>
    <mergeCell ref="E7:E8"/>
    <mergeCell ref="F7:F8"/>
    <mergeCell ref="G7:G8"/>
  </mergeCells>
  <conditionalFormatting sqref="J7:K8 E9:G40">
    <cfRule type="cellIs" dxfId="11" priority="4" operator="lessThan">
      <formula>0</formula>
    </cfRule>
  </conditionalFormatting>
  <conditionalFormatting sqref="G9:G39">
    <cfRule type="expression" dxfId="10" priority="1">
      <formula>(D9=0)</formula>
    </cfRule>
  </conditionalFormatting>
  <conditionalFormatting sqref="J7:K8">
    <cfRule type="containsText" dxfId="9" priority="2" operator="containsText" text="NUL">
      <formula>NOT(ISERROR(SEARCH("NUL",J7)))</formula>
    </cfRule>
  </conditionalFormatting>
  <conditionalFormatting sqref="J7:K8 E9:G40">
    <cfRule type="cellIs" dxfId="8" priority="3" operator="greaterThan">
      <formula>0</formula>
    </cfRule>
  </conditionalFormatting>
  <dataValidations count="3">
    <dataValidation type="list" allowBlank="1" showInputMessage="1" showErrorMessage="1" sqref="D5">
      <formula1>IF(S22=28,$U$6:$U$33,IF(S22=29,$U$6:$U$34,IF(S22=30,$U$6:$U$35,$U$6:$U$36)))</formula1>
    </dataValidation>
    <dataValidation type="list" allowBlank="1" showInputMessage="1" showErrorMessage="1" sqref="B5">
      <formula1>$S$6:$S$17</formula1>
    </dataValidation>
    <dataValidation type="list" allowBlank="1" showInputMessage="1" showErrorMessage="1" sqref="C5">
      <formula1>$V$6:$V$24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X40"/>
  <sheetViews>
    <sheetView workbookViewId="0">
      <selection activeCell="D5" sqref="D5"/>
    </sheetView>
  </sheetViews>
  <sheetFormatPr defaultRowHeight="15"/>
  <cols>
    <col min="1" max="1" width="5.42578125" customWidth="1"/>
    <col min="2" max="2" width="18.5703125" style="2" customWidth="1"/>
    <col min="3" max="5" width="18.5703125" style="8" customWidth="1"/>
    <col min="6" max="6" width="18.5703125" style="35" customWidth="1"/>
    <col min="7" max="7" width="18.85546875" style="32" customWidth="1"/>
    <col min="8" max="8" width="10.7109375" customWidth="1"/>
    <col min="9" max="9" width="15.28515625" style="22" customWidth="1"/>
    <col min="10" max="10" width="11.28515625" style="3" customWidth="1"/>
    <col min="11" max="11" width="9.140625" style="33"/>
    <col min="19" max="20" width="13.140625" style="4" hidden="1" customWidth="1"/>
    <col min="21" max="21" width="13.140625" style="22" hidden="1" customWidth="1"/>
    <col min="22" max="22" width="9.140625" style="4" hidden="1" customWidth="1"/>
    <col min="24" max="24" width="15.5703125" customWidth="1"/>
  </cols>
  <sheetData>
    <row r="2" spans="1:24" ht="23.25">
      <c r="B2" s="18" t="s">
        <v>25</v>
      </c>
    </row>
    <row r="4" spans="1:24">
      <c r="B4" s="5" t="s">
        <v>0</v>
      </c>
      <c r="C4" s="9" t="s">
        <v>1</v>
      </c>
      <c r="D4" s="9" t="s">
        <v>26</v>
      </c>
      <c r="E4" s="9" t="s">
        <v>18</v>
      </c>
    </row>
    <row r="5" spans="1:24">
      <c r="B5" s="20" t="s">
        <v>9</v>
      </c>
      <c r="C5" s="17">
        <v>2012</v>
      </c>
      <c r="D5" s="17">
        <v>1</v>
      </c>
      <c r="E5" s="13"/>
      <c r="S5" s="15" t="s">
        <v>5</v>
      </c>
      <c r="T5" s="15" t="s">
        <v>17</v>
      </c>
      <c r="U5" s="24" t="s">
        <v>15</v>
      </c>
      <c r="V5" s="15" t="s">
        <v>16</v>
      </c>
    </row>
    <row r="6" spans="1:24">
      <c r="A6" s="42"/>
      <c r="B6" s="43"/>
      <c r="C6" s="41"/>
      <c r="D6" s="44"/>
      <c r="E6" s="41"/>
      <c r="F6" s="45"/>
      <c r="G6" s="46"/>
      <c r="H6" s="47"/>
      <c r="J6" s="16" t="s">
        <v>24</v>
      </c>
      <c r="K6" s="34" t="s">
        <v>20</v>
      </c>
      <c r="S6" s="28" t="s">
        <v>3</v>
      </c>
      <c r="T6" s="28">
        <v>1</v>
      </c>
      <c r="U6" s="25">
        <v>1</v>
      </c>
      <c r="V6" s="28">
        <v>2012</v>
      </c>
      <c r="X6" s="2"/>
    </row>
    <row r="7" spans="1:24">
      <c r="B7" s="50" t="s">
        <v>15</v>
      </c>
      <c r="C7" s="52" t="s">
        <v>18</v>
      </c>
      <c r="D7" s="52" t="s">
        <v>19</v>
      </c>
      <c r="E7" s="53" t="s">
        <v>28</v>
      </c>
      <c r="F7" s="54" t="s">
        <v>29</v>
      </c>
      <c r="G7" s="56" t="s">
        <v>30</v>
      </c>
      <c r="I7" s="23" t="s">
        <v>22</v>
      </c>
      <c r="J7" s="6" t="str">
        <f>IF(MAX(E7:E38)&lt;=0,"NUL",MAX(E7:E38))</f>
        <v>NUL</v>
      </c>
      <c r="K7" s="38" t="str">
        <f>IF(MAX(F7:F38)&lt;=0,"NUL",MAX(F7:F38))</f>
        <v>NUL</v>
      </c>
      <c r="S7" s="28" t="s">
        <v>4</v>
      </c>
      <c r="T7" s="28">
        <v>2</v>
      </c>
      <c r="U7" s="25">
        <v>2</v>
      </c>
      <c r="V7" s="28">
        <v>2013</v>
      </c>
    </row>
    <row r="8" spans="1:24">
      <c r="B8" s="51"/>
      <c r="C8" s="51"/>
      <c r="D8" s="51"/>
      <c r="E8" s="51"/>
      <c r="F8" s="55"/>
      <c r="G8" s="51"/>
      <c r="H8" s="1"/>
      <c r="I8" s="24" t="s">
        <v>23</v>
      </c>
      <c r="J8" s="6" t="str">
        <f>IF(MIN(E9:E39)&gt;=0,"NUL",MIN(E9:E39))</f>
        <v>NUL</v>
      </c>
      <c r="K8" s="38" t="str">
        <f>IF(MIN(F9:F39)&gt;=0,"NUL",MIN(F9:F39))</f>
        <v>NUL</v>
      </c>
      <c r="S8" s="28" t="s">
        <v>6</v>
      </c>
      <c r="T8" s="28">
        <v>3</v>
      </c>
      <c r="U8" s="25">
        <v>3</v>
      </c>
      <c r="V8" s="28">
        <v>2014</v>
      </c>
    </row>
    <row r="9" spans="1:24">
      <c r="B9" s="30">
        <f>IF(B5="","",IF(C5="","",DATE(C5,VLOOKUP(B5,S6:T17,2,FALSE),"1")))</f>
        <v>41091</v>
      </c>
      <c r="C9" s="11" t="str">
        <f>IF(B9="","",IF(B9=DATE($C$5,VLOOKUP($B$5,$S$6:$T$17,2,FALSE),$D$5),IF($E$5="","",$E$5),""))</f>
        <v/>
      </c>
      <c r="D9" s="12"/>
      <c r="E9" s="6">
        <f>IF(C9="",,IF(D9="",,D9-C9))</f>
        <v>0</v>
      </c>
      <c r="F9" s="36">
        <f>IF(C9="",,IF(D9="",,SUM(D9/C9-1)))</f>
        <v>0</v>
      </c>
      <c r="G9" s="6">
        <f>E9</f>
        <v>0</v>
      </c>
      <c r="S9" s="28" t="s">
        <v>7</v>
      </c>
      <c r="T9" s="28">
        <v>4</v>
      </c>
      <c r="U9" s="25">
        <v>4</v>
      </c>
      <c r="V9" s="28">
        <v>2015</v>
      </c>
    </row>
    <row r="10" spans="1:24">
      <c r="B10" s="31">
        <f>IF(B9="","",B9+1)</f>
        <v>41092</v>
      </c>
      <c r="C10" s="11" t="str">
        <f t="shared" ref="C10:C39" si="0">IF(B10="","",IF(B10=DATE($C$5,VLOOKUP($B$5,$S$6:$T$17,2,FALSE),$D$5),IF($E$5="","",$E$5),IF(D9="","",D9)))</f>
        <v/>
      </c>
      <c r="D10" s="13"/>
      <c r="E10" s="6">
        <f t="shared" ref="E10:E39" si="1">IF(C10="",,IF(D10="",,D10-C10))</f>
        <v>0</v>
      </c>
      <c r="F10" s="36">
        <f t="shared" ref="F10:F39" si="2">IF(C10="",,IF(D10="",,SUM(D10/C10-1)))</f>
        <v>0</v>
      </c>
      <c r="G10" s="6">
        <f>IF(E10="",,SUM(G9,E10))</f>
        <v>0</v>
      </c>
      <c r="S10" s="28" t="s">
        <v>8</v>
      </c>
      <c r="T10" s="28">
        <v>5</v>
      </c>
      <c r="U10" s="25">
        <v>5</v>
      </c>
      <c r="V10" s="28">
        <v>2016</v>
      </c>
    </row>
    <row r="11" spans="1:24">
      <c r="B11" s="31">
        <f>IF(B9="","",B10+1)</f>
        <v>41093</v>
      </c>
      <c r="C11" s="11" t="str">
        <f t="shared" si="0"/>
        <v/>
      </c>
      <c r="D11" s="13"/>
      <c r="E11" s="6">
        <f t="shared" si="1"/>
        <v>0</v>
      </c>
      <c r="F11" s="36">
        <f t="shared" si="2"/>
        <v>0</v>
      </c>
      <c r="G11" s="6">
        <f t="shared" ref="G11:G39" si="3">SUM(G10,E11)</f>
        <v>0</v>
      </c>
      <c r="S11" s="28" t="s">
        <v>2</v>
      </c>
      <c r="T11" s="28">
        <v>6</v>
      </c>
      <c r="U11" s="25">
        <v>6</v>
      </c>
      <c r="V11" s="28">
        <v>2017</v>
      </c>
    </row>
    <row r="12" spans="1:24">
      <c r="B12" s="31">
        <f>IF(B9="","",B11+1)</f>
        <v>41094</v>
      </c>
      <c r="C12" s="11" t="str">
        <f t="shared" si="0"/>
        <v/>
      </c>
      <c r="D12" s="13"/>
      <c r="E12" s="6">
        <f t="shared" si="1"/>
        <v>0</v>
      </c>
      <c r="F12" s="36">
        <f t="shared" si="2"/>
        <v>0</v>
      </c>
      <c r="G12" s="6">
        <f t="shared" si="3"/>
        <v>0</v>
      </c>
      <c r="S12" s="28" t="s">
        <v>9</v>
      </c>
      <c r="T12" s="28">
        <v>7</v>
      </c>
      <c r="U12" s="25">
        <v>7</v>
      </c>
      <c r="V12" s="28">
        <v>2018</v>
      </c>
    </row>
    <row r="13" spans="1:24">
      <c r="B13" s="31">
        <f>IF(B9="","",B12+1)</f>
        <v>41095</v>
      </c>
      <c r="C13" s="11" t="str">
        <f t="shared" si="0"/>
        <v/>
      </c>
      <c r="D13" s="13"/>
      <c r="E13" s="6">
        <f t="shared" si="1"/>
        <v>0</v>
      </c>
      <c r="F13" s="36">
        <f t="shared" si="2"/>
        <v>0</v>
      </c>
      <c r="G13" s="6">
        <f t="shared" si="3"/>
        <v>0</v>
      </c>
      <c r="S13" s="28" t="s">
        <v>10</v>
      </c>
      <c r="T13" s="28">
        <v>8</v>
      </c>
      <c r="U13" s="25">
        <v>8</v>
      </c>
      <c r="V13" s="28">
        <v>2019</v>
      </c>
    </row>
    <row r="14" spans="1:24">
      <c r="B14" s="31">
        <f>IF(B9="","",B13+1)</f>
        <v>41096</v>
      </c>
      <c r="C14" s="11" t="str">
        <f t="shared" si="0"/>
        <v/>
      </c>
      <c r="D14" s="13"/>
      <c r="E14" s="6">
        <f t="shared" si="1"/>
        <v>0</v>
      </c>
      <c r="F14" s="36">
        <f t="shared" si="2"/>
        <v>0</v>
      </c>
      <c r="G14" s="6">
        <f t="shared" si="3"/>
        <v>0</v>
      </c>
      <c r="S14" s="28" t="s">
        <v>11</v>
      </c>
      <c r="T14" s="28">
        <v>9</v>
      </c>
      <c r="U14" s="25">
        <v>9</v>
      </c>
      <c r="V14" s="28">
        <v>2020</v>
      </c>
    </row>
    <row r="15" spans="1:24">
      <c r="B15" s="31">
        <f>IF(B9="","",B14+1)</f>
        <v>41097</v>
      </c>
      <c r="C15" s="11" t="str">
        <f t="shared" si="0"/>
        <v/>
      </c>
      <c r="D15" s="13"/>
      <c r="E15" s="6">
        <f t="shared" si="1"/>
        <v>0</v>
      </c>
      <c r="F15" s="36">
        <f t="shared" si="2"/>
        <v>0</v>
      </c>
      <c r="G15" s="6">
        <f t="shared" si="3"/>
        <v>0</v>
      </c>
      <c r="S15" s="28" t="s">
        <v>12</v>
      </c>
      <c r="T15" s="28">
        <v>10</v>
      </c>
      <c r="U15" s="25">
        <v>10</v>
      </c>
      <c r="V15" s="28">
        <v>2021</v>
      </c>
    </row>
    <row r="16" spans="1:24">
      <c r="B16" s="31">
        <f>IF(B9="","",B15+1)</f>
        <v>41098</v>
      </c>
      <c r="C16" s="11" t="str">
        <f t="shared" si="0"/>
        <v/>
      </c>
      <c r="D16" s="13"/>
      <c r="E16" s="6">
        <f t="shared" si="1"/>
        <v>0</v>
      </c>
      <c r="F16" s="36">
        <f t="shared" si="2"/>
        <v>0</v>
      </c>
      <c r="G16" s="6">
        <f t="shared" si="3"/>
        <v>0</v>
      </c>
      <c r="S16" s="28" t="s">
        <v>13</v>
      </c>
      <c r="T16" s="28">
        <v>11</v>
      </c>
      <c r="U16" s="25">
        <v>11</v>
      </c>
      <c r="V16" s="28">
        <v>2022</v>
      </c>
    </row>
    <row r="17" spans="2:22">
      <c r="B17" s="31">
        <f>IF(B9="","",B16+1)</f>
        <v>41099</v>
      </c>
      <c r="C17" s="11" t="str">
        <f t="shared" si="0"/>
        <v/>
      </c>
      <c r="D17" s="13"/>
      <c r="E17" s="6">
        <f t="shared" si="1"/>
        <v>0</v>
      </c>
      <c r="F17" s="36">
        <f t="shared" si="2"/>
        <v>0</v>
      </c>
      <c r="G17" s="6">
        <f t="shared" si="3"/>
        <v>0</v>
      </c>
      <c r="S17" s="28" t="s">
        <v>14</v>
      </c>
      <c r="T17" s="28">
        <v>12</v>
      </c>
      <c r="U17" s="25">
        <v>12</v>
      </c>
      <c r="V17" s="28">
        <v>2023</v>
      </c>
    </row>
    <row r="18" spans="2:22">
      <c r="B18" s="31">
        <f>IF(B9="","",B17+1)</f>
        <v>41100</v>
      </c>
      <c r="C18" s="11" t="str">
        <f t="shared" si="0"/>
        <v/>
      </c>
      <c r="D18" s="13"/>
      <c r="E18" s="6">
        <f t="shared" si="1"/>
        <v>0</v>
      </c>
      <c r="F18" s="36">
        <f t="shared" si="2"/>
        <v>0</v>
      </c>
      <c r="G18" s="6">
        <f t="shared" si="3"/>
        <v>0</v>
      </c>
      <c r="S18" s="29"/>
      <c r="U18" s="27">
        <v>13</v>
      </c>
      <c r="V18" s="28">
        <v>2024</v>
      </c>
    </row>
    <row r="19" spans="2:22">
      <c r="B19" s="31">
        <f>IF(B9="","",B18+1)</f>
        <v>41101</v>
      </c>
      <c r="C19" s="11" t="str">
        <f t="shared" si="0"/>
        <v/>
      </c>
      <c r="D19" s="13"/>
      <c r="E19" s="6">
        <f t="shared" si="1"/>
        <v>0</v>
      </c>
      <c r="F19" s="36">
        <f t="shared" si="2"/>
        <v>0</v>
      </c>
      <c r="G19" s="6">
        <f t="shared" si="3"/>
        <v>0</v>
      </c>
      <c r="T19" s="19"/>
      <c r="U19" s="26">
        <v>14</v>
      </c>
      <c r="V19" s="28">
        <v>2025</v>
      </c>
    </row>
    <row r="20" spans="2:22">
      <c r="B20" s="31">
        <f>IF(B9="","",B19+1)</f>
        <v>41102</v>
      </c>
      <c r="C20" s="11" t="str">
        <f t="shared" si="0"/>
        <v/>
      </c>
      <c r="D20" s="13"/>
      <c r="E20" s="6">
        <f t="shared" si="1"/>
        <v>0</v>
      </c>
      <c r="F20" s="36">
        <f t="shared" si="2"/>
        <v>0</v>
      </c>
      <c r="G20" s="6">
        <f t="shared" si="3"/>
        <v>0</v>
      </c>
      <c r="S20" s="48" t="s">
        <v>27</v>
      </c>
      <c r="U20" s="25">
        <v>15</v>
      </c>
      <c r="V20" s="28">
        <v>2026</v>
      </c>
    </row>
    <row r="21" spans="2:22">
      <c r="B21" s="31">
        <f>IF(B9="","",B20+1)</f>
        <v>41103</v>
      </c>
      <c r="C21" s="11" t="str">
        <f t="shared" si="0"/>
        <v/>
      </c>
      <c r="D21" s="13"/>
      <c r="E21" s="6">
        <f t="shared" si="1"/>
        <v>0</v>
      </c>
      <c r="F21" s="36">
        <f t="shared" si="2"/>
        <v>0</v>
      </c>
      <c r="G21" s="6">
        <f t="shared" si="3"/>
        <v>0</v>
      </c>
      <c r="I21" s="21"/>
      <c r="S21" s="49"/>
      <c r="U21" s="25">
        <v>16</v>
      </c>
      <c r="V21" s="28">
        <v>2027</v>
      </c>
    </row>
    <row r="22" spans="2:22">
      <c r="B22" s="31">
        <f>IF(B9="","",B21+1)</f>
        <v>41104</v>
      </c>
      <c r="C22" s="11" t="str">
        <f t="shared" si="0"/>
        <v/>
      </c>
      <c r="D22" s="13"/>
      <c r="E22" s="6">
        <f t="shared" si="1"/>
        <v>0</v>
      </c>
      <c r="F22" s="36">
        <f t="shared" si="2"/>
        <v>0</v>
      </c>
      <c r="G22" s="6">
        <f t="shared" si="3"/>
        <v>0</v>
      </c>
      <c r="S22" s="28">
        <f>DAY(DATE(C5,VLOOKUP(B5,S6:T17,2,FALSE)+1,1)-1)</f>
        <v>31</v>
      </c>
      <c r="U22" s="25">
        <v>17</v>
      </c>
      <c r="V22" s="28">
        <v>2028</v>
      </c>
    </row>
    <row r="23" spans="2:22">
      <c r="B23" s="31">
        <f>IF(B9="","",B22+1)</f>
        <v>41105</v>
      </c>
      <c r="C23" s="11" t="str">
        <f t="shared" si="0"/>
        <v/>
      </c>
      <c r="D23" s="13"/>
      <c r="E23" s="6">
        <f t="shared" si="1"/>
        <v>0</v>
      </c>
      <c r="F23" s="36">
        <f t="shared" si="2"/>
        <v>0</v>
      </c>
      <c r="G23" s="6">
        <f t="shared" si="3"/>
        <v>0</v>
      </c>
      <c r="U23" s="25">
        <v>18</v>
      </c>
      <c r="V23" s="28">
        <v>2029</v>
      </c>
    </row>
    <row r="24" spans="2:22">
      <c r="B24" s="31">
        <f>IF(B9="","",B23+1)</f>
        <v>41106</v>
      </c>
      <c r="C24" s="11" t="str">
        <f t="shared" si="0"/>
        <v/>
      </c>
      <c r="D24" s="13"/>
      <c r="E24" s="6">
        <f t="shared" si="1"/>
        <v>0</v>
      </c>
      <c r="F24" s="36">
        <f t="shared" si="2"/>
        <v>0</v>
      </c>
      <c r="G24" s="6">
        <f t="shared" si="3"/>
        <v>0</v>
      </c>
      <c r="T24" s="14"/>
      <c r="U24" s="25">
        <v>19</v>
      </c>
      <c r="V24" s="28">
        <v>2030</v>
      </c>
    </row>
    <row r="25" spans="2:22">
      <c r="B25" s="31">
        <f>IF(B9="","",B24+1)</f>
        <v>41107</v>
      </c>
      <c r="C25" s="11" t="str">
        <f t="shared" si="0"/>
        <v/>
      </c>
      <c r="D25" s="13"/>
      <c r="E25" s="6">
        <f>IF(C25="",,IF(D25="",,D25-C25))</f>
        <v>0</v>
      </c>
      <c r="F25" s="36">
        <f>IF(C25="",,IF(D25="",,SUM(D25/C25-1)))</f>
        <v>0</v>
      </c>
      <c r="G25" s="6">
        <f t="shared" si="3"/>
        <v>0</v>
      </c>
      <c r="S25" s="14"/>
      <c r="U25" s="25">
        <v>20</v>
      </c>
    </row>
    <row r="26" spans="2:22">
      <c r="B26" s="31">
        <f>IF(B9="","",B25+1)</f>
        <v>41108</v>
      </c>
      <c r="C26" s="11" t="str">
        <f t="shared" si="0"/>
        <v/>
      </c>
      <c r="D26" s="13"/>
      <c r="E26" s="6">
        <f>IF(C26="",,IF(D26="",,D26-C26))</f>
        <v>0</v>
      </c>
      <c r="F26" s="36">
        <f>IF(C26="",,IF(D26="",,SUM(D26/C26-1)))</f>
        <v>0</v>
      </c>
      <c r="G26" s="6">
        <f t="shared" si="3"/>
        <v>0</v>
      </c>
      <c r="U26" s="25">
        <v>21</v>
      </c>
    </row>
    <row r="27" spans="2:22">
      <c r="B27" s="31">
        <f>IF(B9="","",B26+1)</f>
        <v>41109</v>
      </c>
      <c r="C27" s="11" t="str">
        <f t="shared" si="0"/>
        <v/>
      </c>
      <c r="D27" s="13"/>
      <c r="E27" s="6">
        <f>IF(C27="",,IF(D27="",,D27-C27))</f>
        <v>0</v>
      </c>
      <c r="F27" s="36">
        <f>IF(C27="",,IF(D27="",,SUM(D27/C27-1)))</f>
        <v>0</v>
      </c>
      <c r="G27" s="6">
        <f t="shared" si="3"/>
        <v>0</v>
      </c>
      <c r="U27" s="25">
        <v>22</v>
      </c>
    </row>
    <row r="28" spans="2:22">
      <c r="B28" s="31">
        <f>IF(B9="","",B27+1)</f>
        <v>41110</v>
      </c>
      <c r="C28" s="11" t="str">
        <f t="shared" si="0"/>
        <v/>
      </c>
      <c r="D28" s="13"/>
      <c r="E28" s="6">
        <f t="shared" si="1"/>
        <v>0</v>
      </c>
      <c r="F28" s="36">
        <f t="shared" si="2"/>
        <v>0</v>
      </c>
      <c r="G28" s="6">
        <f t="shared" si="3"/>
        <v>0</v>
      </c>
      <c r="U28" s="25">
        <v>23</v>
      </c>
    </row>
    <row r="29" spans="2:22">
      <c r="B29" s="31">
        <f>IF(B9="","",B28+1)</f>
        <v>41111</v>
      </c>
      <c r="C29" s="11" t="str">
        <f t="shared" si="0"/>
        <v/>
      </c>
      <c r="D29" s="13"/>
      <c r="E29" s="6">
        <f t="shared" si="1"/>
        <v>0</v>
      </c>
      <c r="F29" s="36">
        <f t="shared" si="2"/>
        <v>0</v>
      </c>
      <c r="G29" s="6">
        <f t="shared" si="3"/>
        <v>0</v>
      </c>
      <c r="U29" s="25">
        <v>24</v>
      </c>
    </row>
    <row r="30" spans="2:22">
      <c r="B30" s="31">
        <f>IF(B9="","",B29+1)</f>
        <v>41112</v>
      </c>
      <c r="C30" s="11" t="str">
        <f t="shared" si="0"/>
        <v/>
      </c>
      <c r="D30" s="13"/>
      <c r="E30" s="6">
        <f t="shared" si="1"/>
        <v>0</v>
      </c>
      <c r="F30" s="36">
        <f t="shared" si="2"/>
        <v>0</v>
      </c>
      <c r="G30" s="6">
        <f t="shared" si="3"/>
        <v>0</v>
      </c>
      <c r="U30" s="25">
        <v>25</v>
      </c>
    </row>
    <row r="31" spans="2:22">
      <c r="B31" s="31">
        <f>IF(B9="","",B30+1)</f>
        <v>41113</v>
      </c>
      <c r="C31" s="11" t="str">
        <f t="shared" si="0"/>
        <v/>
      </c>
      <c r="D31" s="13"/>
      <c r="E31" s="6">
        <f t="shared" si="1"/>
        <v>0</v>
      </c>
      <c r="F31" s="36">
        <f t="shared" si="2"/>
        <v>0</v>
      </c>
      <c r="G31" s="6">
        <f t="shared" si="3"/>
        <v>0</v>
      </c>
      <c r="U31" s="25">
        <v>26</v>
      </c>
    </row>
    <row r="32" spans="2:22">
      <c r="B32" s="31">
        <f>IF(B9="","",B31+1)</f>
        <v>41114</v>
      </c>
      <c r="C32" s="11" t="str">
        <f t="shared" si="0"/>
        <v/>
      </c>
      <c r="D32" s="13"/>
      <c r="E32" s="6">
        <f t="shared" si="1"/>
        <v>0</v>
      </c>
      <c r="F32" s="36">
        <f t="shared" si="2"/>
        <v>0</v>
      </c>
      <c r="G32" s="6">
        <f t="shared" si="3"/>
        <v>0</v>
      </c>
      <c r="U32" s="25">
        <v>27</v>
      </c>
    </row>
    <row r="33" spans="2:21">
      <c r="B33" s="31">
        <f>IF(B9="","",B32+1)</f>
        <v>41115</v>
      </c>
      <c r="C33" s="11" t="str">
        <f t="shared" si="0"/>
        <v/>
      </c>
      <c r="D33" s="13"/>
      <c r="E33" s="6">
        <f t="shared" si="1"/>
        <v>0</v>
      </c>
      <c r="F33" s="36">
        <f t="shared" si="2"/>
        <v>0</v>
      </c>
      <c r="G33" s="6">
        <f t="shared" si="3"/>
        <v>0</v>
      </c>
      <c r="U33" s="25">
        <v>28</v>
      </c>
    </row>
    <row r="34" spans="2:21">
      <c r="B34" s="31">
        <f>IF(B9="","",B33+1)</f>
        <v>41116</v>
      </c>
      <c r="C34" s="11" t="str">
        <f t="shared" si="0"/>
        <v/>
      </c>
      <c r="D34" s="13"/>
      <c r="E34" s="6">
        <f t="shared" si="1"/>
        <v>0</v>
      </c>
      <c r="F34" s="36">
        <f t="shared" si="2"/>
        <v>0</v>
      </c>
      <c r="G34" s="6">
        <f t="shared" si="3"/>
        <v>0</v>
      </c>
      <c r="U34" s="25">
        <f>IF(S22&lt;29,"",29)</f>
        <v>29</v>
      </c>
    </row>
    <row r="35" spans="2:21">
      <c r="B35" s="31">
        <f>IF(B9="","",B34+1)</f>
        <v>41117</v>
      </c>
      <c r="C35" s="11" t="str">
        <f t="shared" si="0"/>
        <v/>
      </c>
      <c r="D35" s="13"/>
      <c r="E35" s="6">
        <f t="shared" si="1"/>
        <v>0</v>
      </c>
      <c r="F35" s="36">
        <f t="shared" si="2"/>
        <v>0</v>
      </c>
      <c r="G35" s="6">
        <f t="shared" si="3"/>
        <v>0</v>
      </c>
      <c r="U35" s="25">
        <f>IF(S22&lt;30,"",30)</f>
        <v>30</v>
      </c>
    </row>
    <row r="36" spans="2:21">
      <c r="B36" s="31">
        <f>IF(B35="","",IF(B35+1=DATE(YEAR($B$9),MONTH($B$9)+1,DAY(1)), "", B35+1))</f>
        <v>41118</v>
      </c>
      <c r="C36" s="11" t="str">
        <f t="shared" si="0"/>
        <v/>
      </c>
      <c r="D36" s="13"/>
      <c r="E36" s="6">
        <f t="shared" si="1"/>
        <v>0</v>
      </c>
      <c r="F36" s="36">
        <f t="shared" si="2"/>
        <v>0</v>
      </c>
      <c r="G36" s="6">
        <f t="shared" si="3"/>
        <v>0</v>
      </c>
      <c r="U36" s="25">
        <f>IF(S22&lt;31,"",31)</f>
        <v>31</v>
      </c>
    </row>
    <row r="37" spans="2:21">
      <c r="B37" s="31">
        <f>IF(B36="","",IF(B36+1=DATE(YEAR($B$9),MONTH($B$9)+1,DAY(1)), "", B36+1))</f>
        <v>41119</v>
      </c>
      <c r="C37" s="11" t="str">
        <f t="shared" si="0"/>
        <v/>
      </c>
      <c r="D37" s="13"/>
      <c r="E37" s="6">
        <f t="shared" si="1"/>
        <v>0</v>
      </c>
      <c r="F37" s="36">
        <f t="shared" si="2"/>
        <v>0</v>
      </c>
      <c r="G37" s="6">
        <f t="shared" si="3"/>
        <v>0</v>
      </c>
      <c r="I37" s="40"/>
    </row>
    <row r="38" spans="2:21">
      <c r="B38" s="31">
        <f t="shared" ref="B38:B39" si="4">IF(B37="","",IF(B37+1=DATE(YEAR($B$9),MONTH($B$9)+1,DAY(1)), "", B37+1))</f>
        <v>41120</v>
      </c>
      <c r="C38" s="11" t="str">
        <f t="shared" si="0"/>
        <v/>
      </c>
      <c r="D38" s="13"/>
      <c r="E38" s="6">
        <f t="shared" si="1"/>
        <v>0</v>
      </c>
      <c r="F38" s="36">
        <f t="shared" si="2"/>
        <v>0</v>
      </c>
      <c r="G38" s="6">
        <f t="shared" si="3"/>
        <v>0</v>
      </c>
    </row>
    <row r="39" spans="2:21" ht="15.75" thickBot="1">
      <c r="B39" s="31">
        <f t="shared" si="4"/>
        <v>41121</v>
      </c>
      <c r="C39" s="11" t="str">
        <f t="shared" si="0"/>
        <v/>
      </c>
      <c r="D39" s="13"/>
      <c r="E39" s="6">
        <f t="shared" si="1"/>
        <v>0</v>
      </c>
      <c r="F39" s="36">
        <f t="shared" si="2"/>
        <v>0</v>
      </c>
      <c r="G39" s="39">
        <f t="shared" si="3"/>
        <v>0</v>
      </c>
    </row>
    <row r="40" spans="2:21" ht="15.75" thickBot="1">
      <c r="D40" s="10" t="s">
        <v>21</v>
      </c>
      <c r="E40" s="7">
        <f>SUM(E9:E39)</f>
        <v>0</v>
      </c>
      <c r="F40" s="37">
        <f>IFERROR((E5+E40)/E5-1,0)</f>
        <v>0</v>
      </c>
      <c r="G40" s="7">
        <f>(E5+E40)-E5</f>
        <v>0</v>
      </c>
    </row>
  </sheetData>
  <sheetProtection sheet="1" objects="1" scenarios="1" selectLockedCells="1"/>
  <mergeCells count="7">
    <mergeCell ref="S20:S21"/>
    <mergeCell ref="B7:B8"/>
    <mergeCell ref="C7:C8"/>
    <mergeCell ref="D7:D8"/>
    <mergeCell ref="E7:E8"/>
    <mergeCell ref="F7:F8"/>
    <mergeCell ref="G7:G8"/>
  </mergeCells>
  <conditionalFormatting sqref="J7:K8 E9:G40">
    <cfRule type="cellIs" dxfId="7" priority="4" operator="lessThan">
      <formula>0</formula>
    </cfRule>
  </conditionalFormatting>
  <conditionalFormatting sqref="G9:G39">
    <cfRule type="expression" dxfId="6" priority="1">
      <formula>(D9=0)</formula>
    </cfRule>
  </conditionalFormatting>
  <conditionalFormatting sqref="J7:K8">
    <cfRule type="containsText" dxfId="5" priority="2" operator="containsText" text="NUL">
      <formula>NOT(ISERROR(SEARCH("NUL",J7)))</formula>
    </cfRule>
  </conditionalFormatting>
  <conditionalFormatting sqref="J7:K8 E9:G40">
    <cfRule type="cellIs" dxfId="4" priority="3" operator="greaterThan">
      <formula>0</formula>
    </cfRule>
  </conditionalFormatting>
  <dataValidations count="3">
    <dataValidation type="list" allowBlank="1" showInputMessage="1" showErrorMessage="1" sqref="D5">
      <formula1>IF(S22=28,$U$6:$U$33,IF(S22=29,$U$6:$U$34,IF(S22=30,$U$6:$U$35,$U$6:$U$36)))</formula1>
    </dataValidation>
    <dataValidation type="list" allowBlank="1" showInputMessage="1" showErrorMessage="1" sqref="B5">
      <formula1>$S$6:$S$17</formula1>
    </dataValidation>
    <dataValidation type="list" allowBlank="1" showInputMessage="1" showErrorMessage="1" sqref="C5">
      <formula1>$V$6:$V$24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X40"/>
  <sheetViews>
    <sheetView workbookViewId="0">
      <selection activeCell="C5" sqref="C5"/>
    </sheetView>
  </sheetViews>
  <sheetFormatPr defaultRowHeight="15"/>
  <cols>
    <col min="1" max="1" width="5.42578125" customWidth="1"/>
    <col min="2" max="2" width="18.5703125" style="2" customWidth="1"/>
    <col min="3" max="5" width="18.5703125" style="8" customWidth="1"/>
    <col min="6" max="6" width="18.5703125" style="35" customWidth="1"/>
    <col min="7" max="7" width="18.85546875" style="32" customWidth="1"/>
    <col min="8" max="8" width="10.7109375" customWidth="1"/>
    <col min="9" max="9" width="15.28515625" style="22" customWidth="1"/>
    <col min="10" max="10" width="11.28515625" style="3" customWidth="1"/>
    <col min="11" max="11" width="9.140625" style="33"/>
    <col min="19" max="20" width="13.140625" style="4" hidden="1" customWidth="1"/>
    <col min="21" max="21" width="13.140625" style="22" hidden="1" customWidth="1"/>
    <col min="22" max="22" width="9.140625" style="4" hidden="1" customWidth="1"/>
    <col min="24" max="24" width="15.5703125" customWidth="1"/>
  </cols>
  <sheetData>
    <row r="2" spans="1:24" ht="23.25">
      <c r="B2" s="18" t="s">
        <v>25</v>
      </c>
    </row>
    <row r="4" spans="1:24">
      <c r="B4" s="5" t="s">
        <v>0</v>
      </c>
      <c r="C4" s="9" t="s">
        <v>1</v>
      </c>
      <c r="D4" s="9" t="s">
        <v>26</v>
      </c>
      <c r="E4" s="9" t="s">
        <v>18</v>
      </c>
    </row>
    <row r="5" spans="1:24">
      <c r="B5" s="20" t="s">
        <v>10</v>
      </c>
      <c r="C5" s="17">
        <v>2012</v>
      </c>
      <c r="D5" s="17"/>
      <c r="E5" s="13"/>
      <c r="S5" s="15" t="s">
        <v>5</v>
      </c>
      <c r="T5" s="15" t="s">
        <v>17</v>
      </c>
      <c r="U5" s="24" t="s">
        <v>15</v>
      </c>
      <c r="V5" s="15" t="s">
        <v>16</v>
      </c>
    </row>
    <row r="6" spans="1:24">
      <c r="A6" s="42"/>
      <c r="B6" s="43"/>
      <c r="C6" s="41"/>
      <c r="D6" s="44"/>
      <c r="E6" s="41"/>
      <c r="F6" s="45"/>
      <c r="G6" s="46"/>
      <c r="H6" s="47"/>
      <c r="J6" s="16" t="s">
        <v>24</v>
      </c>
      <c r="K6" s="34" t="s">
        <v>20</v>
      </c>
      <c r="S6" s="28" t="s">
        <v>3</v>
      </c>
      <c r="T6" s="28">
        <v>1</v>
      </c>
      <c r="U6" s="25">
        <v>1</v>
      </c>
      <c r="V6" s="28">
        <v>2012</v>
      </c>
      <c r="X6" s="2"/>
    </row>
    <row r="7" spans="1:24">
      <c r="B7" s="50" t="s">
        <v>15</v>
      </c>
      <c r="C7" s="52" t="s">
        <v>18</v>
      </c>
      <c r="D7" s="52" t="s">
        <v>19</v>
      </c>
      <c r="E7" s="53" t="s">
        <v>28</v>
      </c>
      <c r="F7" s="54" t="s">
        <v>29</v>
      </c>
      <c r="G7" s="56" t="s">
        <v>30</v>
      </c>
      <c r="I7" s="23" t="s">
        <v>22</v>
      </c>
      <c r="J7" s="6" t="str">
        <f>IF(MAX(E7:E38)&lt;=0,"NUL",MAX(E7:E38))</f>
        <v>NUL</v>
      </c>
      <c r="K7" s="38" t="str">
        <f>IF(MAX(F7:F38)&lt;=0,"NUL",MAX(F7:F38))</f>
        <v>NUL</v>
      </c>
      <c r="S7" s="28" t="s">
        <v>4</v>
      </c>
      <c r="T7" s="28">
        <v>2</v>
      </c>
      <c r="U7" s="25">
        <v>2</v>
      </c>
      <c r="V7" s="28">
        <v>2013</v>
      </c>
    </row>
    <row r="8" spans="1:24">
      <c r="B8" s="51"/>
      <c r="C8" s="51"/>
      <c r="D8" s="51"/>
      <c r="E8" s="51"/>
      <c r="F8" s="55"/>
      <c r="G8" s="51"/>
      <c r="H8" s="1"/>
      <c r="I8" s="24" t="s">
        <v>23</v>
      </c>
      <c r="J8" s="6" t="str">
        <f>IF(MIN(E9:E39)&gt;=0,"NUL",MIN(E9:E39))</f>
        <v>NUL</v>
      </c>
      <c r="K8" s="38" t="str">
        <f>IF(MIN(F9:F39)&gt;=0,"NUL",MIN(F9:F39))</f>
        <v>NUL</v>
      </c>
      <c r="S8" s="28" t="s">
        <v>6</v>
      </c>
      <c r="T8" s="28">
        <v>3</v>
      </c>
      <c r="U8" s="25">
        <v>3</v>
      </c>
      <c r="V8" s="28">
        <v>2014</v>
      </c>
    </row>
    <row r="9" spans="1:24">
      <c r="B9" s="30">
        <f>IF(B5="","",IF(C5="","",DATE(C5,VLOOKUP(B5,S6:T17,2,FALSE),"1")))</f>
        <v>41122</v>
      </c>
      <c r="C9" s="11" t="str">
        <f>IF(B9="","",IF(B9=DATE($C$5,VLOOKUP($B$5,$S$6:$T$17,2,FALSE),$D$5),IF($E$5="","",$E$5),""))</f>
        <v/>
      </c>
      <c r="D9" s="12"/>
      <c r="E9" s="6">
        <f>IF(C9="",,IF(D9="",,D9-C9))</f>
        <v>0</v>
      </c>
      <c r="F9" s="36">
        <f>IF(C9="",,IF(D9="",,SUM(D9/C9-1)))</f>
        <v>0</v>
      </c>
      <c r="G9" s="6">
        <f>E9</f>
        <v>0</v>
      </c>
      <c r="S9" s="28" t="s">
        <v>7</v>
      </c>
      <c r="T9" s="28">
        <v>4</v>
      </c>
      <c r="U9" s="25">
        <v>4</v>
      </c>
      <c r="V9" s="28">
        <v>2015</v>
      </c>
    </row>
    <row r="10" spans="1:24">
      <c r="B10" s="31">
        <f>IF(B9="","",B9+1)</f>
        <v>41123</v>
      </c>
      <c r="C10" s="11" t="str">
        <f t="shared" ref="C10:C39" si="0">IF(B10="","",IF(B10=DATE($C$5,VLOOKUP($B$5,$S$6:$T$17,2,FALSE),$D$5),IF($E$5="","",$E$5),IF(D9="","",D9)))</f>
        <v/>
      </c>
      <c r="D10" s="13"/>
      <c r="E10" s="6">
        <f t="shared" ref="E10:E39" si="1">IF(C10="",,IF(D10="",,D10-C10))</f>
        <v>0</v>
      </c>
      <c r="F10" s="36">
        <f t="shared" ref="F10:F39" si="2">IF(C10="",,IF(D10="",,SUM(D10/C10-1)))</f>
        <v>0</v>
      </c>
      <c r="G10" s="6">
        <f>IF(E10="",,SUM(G9,E10))</f>
        <v>0</v>
      </c>
      <c r="S10" s="28" t="s">
        <v>8</v>
      </c>
      <c r="T10" s="28">
        <v>5</v>
      </c>
      <c r="U10" s="25">
        <v>5</v>
      </c>
      <c r="V10" s="28">
        <v>2016</v>
      </c>
    </row>
    <row r="11" spans="1:24">
      <c r="B11" s="31">
        <f>IF(B9="","",B10+1)</f>
        <v>41124</v>
      </c>
      <c r="C11" s="11" t="str">
        <f t="shared" si="0"/>
        <v/>
      </c>
      <c r="D11" s="13"/>
      <c r="E11" s="6">
        <f t="shared" si="1"/>
        <v>0</v>
      </c>
      <c r="F11" s="36">
        <f t="shared" si="2"/>
        <v>0</v>
      </c>
      <c r="G11" s="6">
        <f t="shared" ref="G11:G39" si="3">SUM(G10,E11)</f>
        <v>0</v>
      </c>
      <c r="S11" s="28" t="s">
        <v>2</v>
      </c>
      <c r="T11" s="28">
        <v>6</v>
      </c>
      <c r="U11" s="25">
        <v>6</v>
      </c>
      <c r="V11" s="28">
        <v>2017</v>
      </c>
    </row>
    <row r="12" spans="1:24">
      <c r="B12" s="31">
        <f>IF(B9="","",B11+1)</f>
        <v>41125</v>
      </c>
      <c r="C12" s="11" t="str">
        <f t="shared" si="0"/>
        <v/>
      </c>
      <c r="D12" s="13"/>
      <c r="E12" s="6">
        <f t="shared" si="1"/>
        <v>0</v>
      </c>
      <c r="F12" s="36">
        <f t="shared" si="2"/>
        <v>0</v>
      </c>
      <c r="G12" s="6">
        <f t="shared" si="3"/>
        <v>0</v>
      </c>
      <c r="S12" s="28" t="s">
        <v>9</v>
      </c>
      <c r="T12" s="28">
        <v>7</v>
      </c>
      <c r="U12" s="25">
        <v>7</v>
      </c>
      <c r="V12" s="28">
        <v>2018</v>
      </c>
    </row>
    <row r="13" spans="1:24">
      <c r="B13" s="31">
        <f>IF(B9="","",B12+1)</f>
        <v>41126</v>
      </c>
      <c r="C13" s="11" t="str">
        <f t="shared" si="0"/>
        <v/>
      </c>
      <c r="D13" s="13"/>
      <c r="E13" s="6">
        <f t="shared" si="1"/>
        <v>0</v>
      </c>
      <c r="F13" s="36">
        <f t="shared" si="2"/>
        <v>0</v>
      </c>
      <c r="G13" s="6">
        <f t="shared" si="3"/>
        <v>0</v>
      </c>
      <c r="S13" s="28" t="s">
        <v>10</v>
      </c>
      <c r="T13" s="28">
        <v>8</v>
      </c>
      <c r="U13" s="25">
        <v>8</v>
      </c>
      <c r="V13" s="28">
        <v>2019</v>
      </c>
    </row>
    <row r="14" spans="1:24">
      <c r="B14" s="31">
        <f>IF(B9="","",B13+1)</f>
        <v>41127</v>
      </c>
      <c r="C14" s="11" t="str">
        <f t="shared" si="0"/>
        <v/>
      </c>
      <c r="D14" s="13"/>
      <c r="E14" s="6">
        <f t="shared" si="1"/>
        <v>0</v>
      </c>
      <c r="F14" s="36">
        <f t="shared" si="2"/>
        <v>0</v>
      </c>
      <c r="G14" s="6">
        <f t="shared" si="3"/>
        <v>0</v>
      </c>
      <c r="S14" s="28" t="s">
        <v>11</v>
      </c>
      <c r="T14" s="28">
        <v>9</v>
      </c>
      <c r="U14" s="25">
        <v>9</v>
      </c>
      <c r="V14" s="28">
        <v>2020</v>
      </c>
    </row>
    <row r="15" spans="1:24">
      <c r="B15" s="31">
        <f>IF(B9="","",B14+1)</f>
        <v>41128</v>
      </c>
      <c r="C15" s="11" t="str">
        <f t="shared" si="0"/>
        <v/>
      </c>
      <c r="D15" s="13"/>
      <c r="E15" s="6">
        <f t="shared" si="1"/>
        <v>0</v>
      </c>
      <c r="F15" s="36">
        <f t="shared" si="2"/>
        <v>0</v>
      </c>
      <c r="G15" s="6">
        <f t="shared" si="3"/>
        <v>0</v>
      </c>
      <c r="S15" s="28" t="s">
        <v>12</v>
      </c>
      <c r="T15" s="28">
        <v>10</v>
      </c>
      <c r="U15" s="25">
        <v>10</v>
      </c>
      <c r="V15" s="28">
        <v>2021</v>
      </c>
    </row>
    <row r="16" spans="1:24">
      <c r="B16" s="31">
        <f>IF(B9="","",B15+1)</f>
        <v>41129</v>
      </c>
      <c r="C16" s="11" t="str">
        <f t="shared" si="0"/>
        <v/>
      </c>
      <c r="D16" s="13"/>
      <c r="E16" s="6">
        <f t="shared" si="1"/>
        <v>0</v>
      </c>
      <c r="F16" s="36">
        <f t="shared" si="2"/>
        <v>0</v>
      </c>
      <c r="G16" s="6">
        <f t="shared" si="3"/>
        <v>0</v>
      </c>
      <c r="S16" s="28" t="s">
        <v>13</v>
      </c>
      <c r="T16" s="28">
        <v>11</v>
      </c>
      <c r="U16" s="25">
        <v>11</v>
      </c>
      <c r="V16" s="28">
        <v>2022</v>
      </c>
    </row>
    <row r="17" spans="2:22">
      <c r="B17" s="31">
        <f>IF(B9="","",B16+1)</f>
        <v>41130</v>
      </c>
      <c r="C17" s="11" t="str">
        <f t="shared" si="0"/>
        <v/>
      </c>
      <c r="D17" s="13"/>
      <c r="E17" s="6">
        <f t="shared" si="1"/>
        <v>0</v>
      </c>
      <c r="F17" s="36">
        <f t="shared" si="2"/>
        <v>0</v>
      </c>
      <c r="G17" s="6">
        <f t="shared" si="3"/>
        <v>0</v>
      </c>
      <c r="S17" s="28" t="s">
        <v>14</v>
      </c>
      <c r="T17" s="28">
        <v>12</v>
      </c>
      <c r="U17" s="25">
        <v>12</v>
      </c>
      <c r="V17" s="28">
        <v>2023</v>
      </c>
    </row>
    <row r="18" spans="2:22">
      <c r="B18" s="31">
        <f>IF(B9="","",B17+1)</f>
        <v>41131</v>
      </c>
      <c r="C18" s="11" t="str">
        <f t="shared" si="0"/>
        <v/>
      </c>
      <c r="D18" s="13"/>
      <c r="E18" s="6">
        <f t="shared" si="1"/>
        <v>0</v>
      </c>
      <c r="F18" s="36">
        <f t="shared" si="2"/>
        <v>0</v>
      </c>
      <c r="G18" s="6">
        <f t="shared" si="3"/>
        <v>0</v>
      </c>
      <c r="S18" s="29"/>
      <c r="U18" s="27">
        <v>13</v>
      </c>
      <c r="V18" s="28">
        <v>2024</v>
      </c>
    </row>
    <row r="19" spans="2:22">
      <c r="B19" s="31">
        <f>IF(B9="","",B18+1)</f>
        <v>41132</v>
      </c>
      <c r="C19" s="11" t="str">
        <f t="shared" si="0"/>
        <v/>
      </c>
      <c r="D19" s="13"/>
      <c r="E19" s="6">
        <f t="shared" si="1"/>
        <v>0</v>
      </c>
      <c r="F19" s="36">
        <f t="shared" si="2"/>
        <v>0</v>
      </c>
      <c r="G19" s="6">
        <f t="shared" si="3"/>
        <v>0</v>
      </c>
      <c r="T19" s="19"/>
      <c r="U19" s="26">
        <v>14</v>
      </c>
      <c r="V19" s="28">
        <v>2025</v>
      </c>
    </row>
    <row r="20" spans="2:22">
      <c r="B20" s="31">
        <f>IF(B9="","",B19+1)</f>
        <v>41133</v>
      </c>
      <c r="C20" s="11" t="str">
        <f t="shared" si="0"/>
        <v/>
      </c>
      <c r="D20" s="13"/>
      <c r="E20" s="6">
        <f t="shared" si="1"/>
        <v>0</v>
      </c>
      <c r="F20" s="36">
        <f t="shared" si="2"/>
        <v>0</v>
      </c>
      <c r="G20" s="6">
        <f t="shared" si="3"/>
        <v>0</v>
      </c>
      <c r="S20" s="48" t="s">
        <v>27</v>
      </c>
      <c r="U20" s="25">
        <v>15</v>
      </c>
      <c r="V20" s="28">
        <v>2026</v>
      </c>
    </row>
    <row r="21" spans="2:22">
      <c r="B21" s="31">
        <f>IF(B9="","",B20+1)</f>
        <v>41134</v>
      </c>
      <c r="C21" s="11" t="str">
        <f t="shared" si="0"/>
        <v/>
      </c>
      <c r="D21" s="13"/>
      <c r="E21" s="6">
        <f t="shared" si="1"/>
        <v>0</v>
      </c>
      <c r="F21" s="36">
        <f t="shared" si="2"/>
        <v>0</v>
      </c>
      <c r="G21" s="6">
        <f t="shared" si="3"/>
        <v>0</v>
      </c>
      <c r="I21" s="21"/>
      <c r="S21" s="49"/>
      <c r="U21" s="25">
        <v>16</v>
      </c>
      <c r="V21" s="28">
        <v>2027</v>
      </c>
    </row>
    <row r="22" spans="2:22">
      <c r="B22" s="31">
        <f>IF(B9="","",B21+1)</f>
        <v>41135</v>
      </c>
      <c r="C22" s="11" t="str">
        <f t="shared" si="0"/>
        <v/>
      </c>
      <c r="D22" s="13"/>
      <c r="E22" s="6">
        <f t="shared" si="1"/>
        <v>0</v>
      </c>
      <c r="F22" s="36">
        <f t="shared" si="2"/>
        <v>0</v>
      </c>
      <c r="G22" s="6">
        <f t="shared" si="3"/>
        <v>0</v>
      </c>
      <c r="S22" s="28">
        <f>DAY(DATE(C5,VLOOKUP(B5,S6:T17,2,FALSE)+1,1)-1)</f>
        <v>31</v>
      </c>
      <c r="U22" s="25">
        <v>17</v>
      </c>
      <c r="V22" s="28">
        <v>2028</v>
      </c>
    </row>
    <row r="23" spans="2:22">
      <c r="B23" s="31">
        <f>IF(B9="","",B22+1)</f>
        <v>41136</v>
      </c>
      <c r="C23" s="11" t="str">
        <f t="shared" si="0"/>
        <v/>
      </c>
      <c r="D23" s="13"/>
      <c r="E23" s="6">
        <f t="shared" si="1"/>
        <v>0</v>
      </c>
      <c r="F23" s="36">
        <f t="shared" si="2"/>
        <v>0</v>
      </c>
      <c r="G23" s="6">
        <f t="shared" si="3"/>
        <v>0</v>
      </c>
      <c r="U23" s="25">
        <v>18</v>
      </c>
      <c r="V23" s="28">
        <v>2029</v>
      </c>
    </row>
    <row r="24" spans="2:22">
      <c r="B24" s="31">
        <f>IF(B9="","",B23+1)</f>
        <v>41137</v>
      </c>
      <c r="C24" s="11" t="str">
        <f t="shared" si="0"/>
        <v/>
      </c>
      <c r="D24" s="13"/>
      <c r="E24" s="6">
        <f t="shared" si="1"/>
        <v>0</v>
      </c>
      <c r="F24" s="36">
        <f t="shared" si="2"/>
        <v>0</v>
      </c>
      <c r="G24" s="6">
        <f t="shared" si="3"/>
        <v>0</v>
      </c>
      <c r="T24" s="14"/>
      <c r="U24" s="25">
        <v>19</v>
      </c>
      <c r="V24" s="28">
        <v>2030</v>
      </c>
    </row>
    <row r="25" spans="2:22">
      <c r="B25" s="31">
        <f>IF(B9="","",B24+1)</f>
        <v>41138</v>
      </c>
      <c r="C25" s="11" t="str">
        <f t="shared" si="0"/>
        <v/>
      </c>
      <c r="D25" s="13"/>
      <c r="E25" s="6">
        <f>IF(C25="",,IF(D25="",,D25-C25))</f>
        <v>0</v>
      </c>
      <c r="F25" s="36">
        <f>IF(C25="",,IF(D25="",,SUM(D25/C25-1)))</f>
        <v>0</v>
      </c>
      <c r="G25" s="6">
        <f t="shared" si="3"/>
        <v>0</v>
      </c>
      <c r="S25" s="14"/>
      <c r="U25" s="25">
        <v>20</v>
      </c>
    </row>
    <row r="26" spans="2:22">
      <c r="B26" s="31">
        <f>IF(B9="","",B25+1)</f>
        <v>41139</v>
      </c>
      <c r="C26" s="11" t="str">
        <f t="shared" si="0"/>
        <v/>
      </c>
      <c r="D26" s="13"/>
      <c r="E26" s="6">
        <f>IF(C26="",,IF(D26="",,D26-C26))</f>
        <v>0</v>
      </c>
      <c r="F26" s="36">
        <f>IF(C26="",,IF(D26="",,SUM(D26/C26-1)))</f>
        <v>0</v>
      </c>
      <c r="G26" s="6">
        <f t="shared" si="3"/>
        <v>0</v>
      </c>
      <c r="U26" s="25">
        <v>21</v>
      </c>
    </row>
    <row r="27" spans="2:22">
      <c r="B27" s="31">
        <f>IF(B9="","",B26+1)</f>
        <v>41140</v>
      </c>
      <c r="C27" s="11" t="str">
        <f t="shared" si="0"/>
        <v/>
      </c>
      <c r="D27" s="13"/>
      <c r="E27" s="6">
        <f>IF(C27="",,IF(D27="",,D27-C27))</f>
        <v>0</v>
      </c>
      <c r="F27" s="36">
        <f>IF(C27="",,IF(D27="",,SUM(D27/C27-1)))</f>
        <v>0</v>
      </c>
      <c r="G27" s="6">
        <f t="shared" si="3"/>
        <v>0</v>
      </c>
      <c r="U27" s="25">
        <v>22</v>
      </c>
    </row>
    <row r="28" spans="2:22">
      <c r="B28" s="31">
        <f>IF(B9="","",B27+1)</f>
        <v>41141</v>
      </c>
      <c r="C28" s="11" t="str">
        <f t="shared" si="0"/>
        <v/>
      </c>
      <c r="D28" s="13"/>
      <c r="E28" s="6">
        <f t="shared" si="1"/>
        <v>0</v>
      </c>
      <c r="F28" s="36">
        <f t="shared" si="2"/>
        <v>0</v>
      </c>
      <c r="G28" s="6">
        <f t="shared" si="3"/>
        <v>0</v>
      </c>
      <c r="U28" s="25">
        <v>23</v>
      </c>
    </row>
    <row r="29" spans="2:22">
      <c r="B29" s="31">
        <f>IF(B9="","",B28+1)</f>
        <v>41142</v>
      </c>
      <c r="C29" s="11" t="str">
        <f t="shared" si="0"/>
        <v/>
      </c>
      <c r="D29" s="13"/>
      <c r="E29" s="6">
        <f t="shared" si="1"/>
        <v>0</v>
      </c>
      <c r="F29" s="36">
        <f t="shared" si="2"/>
        <v>0</v>
      </c>
      <c r="G29" s="6">
        <f t="shared" si="3"/>
        <v>0</v>
      </c>
      <c r="U29" s="25">
        <v>24</v>
      </c>
    </row>
    <row r="30" spans="2:22">
      <c r="B30" s="31">
        <f>IF(B9="","",B29+1)</f>
        <v>41143</v>
      </c>
      <c r="C30" s="11" t="str">
        <f t="shared" si="0"/>
        <v/>
      </c>
      <c r="D30" s="13"/>
      <c r="E30" s="6">
        <f t="shared" si="1"/>
        <v>0</v>
      </c>
      <c r="F30" s="36">
        <f t="shared" si="2"/>
        <v>0</v>
      </c>
      <c r="G30" s="6">
        <f t="shared" si="3"/>
        <v>0</v>
      </c>
      <c r="U30" s="25">
        <v>25</v>
      </c>
    </row>
    <row r="31" spans="2:22">
      <c r="B31" s="31">
        <f>IF(B9="","",B30+1)</f>
        <v>41144</v>
      </c>
      <c r="C31" s="11" t="str">
        <f t="shared" si="0"/>
        <v/>
      </c>
      <c r="D31" s="13"/>
      <c r="E31" s="6">
        <f t="shared" si="1"/>
        <v>0</v>
      </c>
      <c r="F31" s="36">
        <f t="shared" si="2"/>
        <v>0</v>
      </c>
      <c r="G31" s="6">
        <f t="shared" si="3"/>
        <v>0</v>
      </c>
      <c r="U31" s="25">
        <v>26</v>
      </c>
    </row>
    <row r="32" spans="2:22">
      <c r="B32" s="31">
        <f>IF(B9="","",B31+1)</f>
        <v>41145</v>
      </c>
      <c r="C32" s="11" t="str">
        <f t="shared" si="0"/>
        <v/>
      </c>
      <c r="D32" s="13"/>
      <c r="E32" s="6">
        <f t="shared" si="1"/>
        <v>0</v>
      </c>
      <c r="F32" s="36">
        <f t="shared" si="2"/>
        <v>0</v>
      </c>
      <c r="G32" s="6">
        <f t="shared" si="3"/>
        <v>0</v>
      </c>
      <c r="U32" s="25">
        <v>27</v>
      </c>
    </row>
    <row r="33" spans="2:21">
      <c r="B33" s="31">
        <f>IF(B9="","",B32+1)</f>
        <v>41146</v>
      </c>
      <c r="C33" s="11" t="str">
        <f t="shared" si="0"/>
        <v/>
      </c>
      <c r="D33" s="13"/>
      <c r="E33" s="6">
        <f t="shared" si="1"/>
        <v>0</v>
      </c>
      <c r="F33" s="36">
        <f t="shared" si="2"/>
        <v>0</v>
      </c>
      <c r="G33" s="6">
        <f t="shared" si="3"/>
        <v>0</v>
      </c>
      <c r="U33" s="25">
        <v>28</v>
      </c>
    </row>
    <row r="34" spans="2:21">
      <c r="B34" s="31">
        <f>IF(B9="","",B33+1)</f>
        <v>41147</v>
      </c>
      <c r="C34" s="11" t="str">
        <f t="shared" si="0"/>
        <v/>
      </c>
      <c r="D34" s="13"/>
      <c r="E34" s="6">
        <f t="shared" si="1"/>
        <v>0</v>
      </c>
      <c r="F34" s="36">
        <f t="shared" si="2"/>
        <v>0</v>
      </c>
      <c r="G34" s="6">
        <f t="shared" si="3"/>
        <v>0</v>
      </c>
      <c r="U34" s="25">
        <f>IF(S22&lt;29,"",29)</f>
        <v>29</v>
      </c>
    </row>
    <row r="35" spans="2:21">
      <c r="B35" s="31">
        <f>IF(B9="","",B34+1)</f>
        <v>41148</v>
      </c>
      <c r="C35" s="11" t="str">
        <f t="shared" si="0"/>
        <v/>
      </c>
      <c r="D35" s="13"/>
      <c r="E35" s="6">
        <f t="shared" si="1"/>
        <v>0</v>
      </c>
      <c r="F35" s="36">
        <f t="shared" si="2"/>
        <v>0</v>
      </c>
      <c r="G35" s="6">
        <f t="shared" si="3"/>
        <v>0</v>
      </c>
      <c r="U35" s="25">
        <f>IF(S22&lt;30,"",30)</f>
        <v>30</v>
      </c>
    </row>
    <row r="36" spans="2:21">
      <c r="B36" s="31">
        <f>IF(B35="","",IF(B35+1=DATE(YEAR($B$9),MONTH($B$9)+1,DAY(1)), "", B35+1))</f>
        <v>41149</v>
      </c>
      <c r="C36" s="11" t="str">
        <f t="shared" si="0"/>
        <v/>
      </c>
      <c r="D36" s="13"/>
      <c r="E36" s="6">
        <f t="shared" si="1"/>
        <v>0</v>
      </c>
      <c r="F36" s="36">
        <f t="shared" si="2"/>
        <v>0</v>
      </c>
      <c r="G36" s="6">
        <f t="shared" si="3"/>
        <v>0</v>
      </c>
      <c r="U36" s="25">
        <f>IF(S22&lt;31,"",31)</f>
        <v>31</v>
      </c>
    </row>
    <row r="37" spans="2:21">
      <c r="B37" s="31">
        <f>IF(B36="","",IF(B36+1=DATE(YEAR($B$9),MONTH($B$9)+1,DAY(1)), "", B36+1))</f>
        <v>41150</v>
      </c>
      <c r="C37" s="11" t="str">
        <f t="shared" si="0"/>
        <v/>
      </c>
      <c r="D37" s="13"/>
      <c r="E37" s="6">
        <f t="shared" si="1"/>
        <v>0</v>
      </c>
      <c r="F37" s="36">
        <f t="shared" si="2"/>
        <v>0</v>
      </c>
      <c r="G37" s="6">
        <f t="shared" si="3"/>
        <v>0</v>
      </c>
      <c r="I37" s="40"/>
    </row>
    <row r="38" spans="2:21">
      <c r="B38" s="31">
        <f t="shared" ref="B38:B39" si="4">IF(B37="","",IF(B37+1=DATE(YEAR($B$9),MONTH($B$9)+1,DAY(1)), "", B37+1))</f>
        <v>41151</v>
      </c>
      <c r="C38" s="11" t="str">
        <f t="shared" si="0"/>
        <v/>
      </c>
      <c r="D38" s="13"/>
      <c r="E38" s="6">
        <f t="shared" si="1"/>
        <v>0</v>
      </c>
      <c r="F38" s="36">
        <f t="shared" si="2"/>
        <v>0</v>
      </c>
      <c r="G38" s="6">
        <f t="shared" si="3"/>
        <v>0</v>
      </c>
    </row>
    <row r="39" spans="2:21" ht="15.75" thickBot="1">
      <c r="B39" s="31">
        <f t="shared" si="4"/>
        <v>41152</v>
      </c>
      <c r="C39" s="11" t="str">
        <f t="shared" si="0"/>
        <v/>
      </c>
      <c r="D39" s="13"/>
      <c r="E39" s="6">
        <f t="shared" si="1"/>
        <v>0</v>
      </c>
      <c r="F39" s="36">
        <f t="shared" si="2"/>
        <v>0</v>
      </c>
      <c r="G39" s="39">
        <f t="shared" si="3"/>
        <v>0</v>
      </c>
    </row>
    <row r="40" spans="2:21" ht="15.75" thickBot="1">
      <c r="D40" s="10" t="s">
        <v>21</v>
      </c>
      <c r="E40" s="7">
        <f>SUM(E9:E39)</f>
        <v>0</v>
      </c>
      <c r="F40" s="37">
        <f>IFERROR((E5+E40)/E5-1,0)</f>
        <v>0</v>
      </c>
      <c r="G40" s="7">
        <f>(E5+E40)-E5</f>
        <v>0</v>
      </c>
    </row>
  </sheetData>
  <sheetProtection sheet="1" objects="1" scenarios="1" selectLockedCells="1"/>
  <mergeCells count="7">
    <mergeCell ref="S20:S21"/>
    <mergeCell ref="B7:B8"/>
    <mergeCell ref="C7:C8"/>
    <mergeCell ref="D7:D8"/>
    <mergeCell ref="E7:E8"/>
    <mergeCell ref="F7:F8"/>
    <mergeCell ref="G7:G8"/>
  </mergeCells>
  <conditionalFormatting sqref="J7:K8 E9:G40">
    <cfRule type="cellIs" dxfId="3" priority="4" operator="lessThan">
      <formula>0</formula>
    </cfRule>
  </conditionalFormatting>
  <conditionalFormatting sqref="G9:G39">
    <cfRule type="expression" dxfId="2" priority="3">
      <formula>(D9=0)</formula>
    </cfRule>
  </conditionalFormatting>
  <conditionalFormatting sqref="J7:K8">
    <cfRule type="containsText" dxfId="1" priority="2" operator="containsText" text="NUL">
      <formula>NOT(ISERROR(SEARCH("NUL",J7)))</formula>
    </cfRule>
  </conditionalFormatting>
  <conditionalFormatting sqref="J7:K8 E9:G40">
    <cfRule type="cellIs" dxfId="0" priority="1" operator="greaterThan">
      <formula>0</formula>
    </cfRule>
  </conditionalFormatting>
  <dataValidations count="3">
    <dataValidation type="list" allowBlank="1" showInputMessage="1" showErrorMessage="1" sqref="D5">
      <formula1>IF(S22=28,$U$6:$U$33,IF(S22=29,$U$6:$U$34,IF(S22=30,$U$6:$U$35,$U$6:$U$36)))</formula1>
    </dataValidation>
    <dataValidation type="list" allowBlank="1" showInputMessage="1" showErrorMessage="1" sqref="B5">
      <formula1>$S$6:$S$17</formula1>
    </dataValidation>
    <dataValidation type="list" allowBlank="1" showInputMessage="1" showErrorMessage="1" sqref="C5">
      <formula1>$V$6:$V$24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TEMPLATE</vt:lpstr>
      <vt:lpstr>May</vt:lpstr>
      <vt:lpstr>June</vt:lpstr>
      <vt:lpstr>July</vt:lpstr>
      <vt:lpstr>august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Craigo</cp:lastModifiedBy>
  <dcterms:created xsi:type="dcterms:W3CDTF">2012-05-24T15:42:22Z</dcterms:created>
  <dcterms:modified xsi:type="dcterms:W3CDTF">2012-06-07T15:41:19Z</dcterms:modified>
</cp:coreProperties>
</file>